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Toshiba\OneDrive\Dokumen\PERSKRIPSIAN\"/>
    </mc:Choice>
  </mc:AlternateContent>
  <xr:revisionPtr revIDLastSave="0" documentId="13_ncr:1_{5672A1F4-EE60-4D1D-B80B-88CA6C408B06}" xr6:coauthVersionLast="46" xr6:coauthVersionMax="46" xr10:uidLastSave="{00000000-0000-0000-0000-000000000000}"/>
  <bookViews>
    <workbookView xWindow="-120" yWindow="-120" windowWidth="20730" windowHeight="11310" activeTab="2" xr2:uid="{00000000-000D-0000-FFFF-FFFF00000000}"/>
  </bookViews>
  <sheets>
    <sheet name="Form Responses 1" sheetId="1" r:id="rId1"/>
    <sheet name="Sheet2" sheetId="3" r:id="rId2"/>
    <sheet name="Sheet1" sheetId="2" r:id="rId3"/>
  </sheets>
  <calcPr calcId="181029"/>
</workbook>
</file>

<file path=xl/calcChain.xml><?xml version="1.0" encoding="utf-8"?>
<calcChain xmlns="http://schemas.openxmlformats.org/spreadsheetml/2006/main">
  <c r="K32" i="3" l="1"/>
  <c r="J32" i="3"/>
  <c r="I32" i="3"/>
  <c r="H32" i="3"/>
  <c r="G32" i="3"/>
  <c r="F32" i="3"/>
  <c r="E32" i="3"/>
  <c r="D32" i="3"/>
  <c r="C32" i="3"/>
  <c r="K30" i="3"/>
  <c r="J30" i="3"/>
  <c r="I30" i="3"/>
  <c r="H30" i="3"/>
  <c r="G30" i="3"/>
  <c r="F30" i="3"/>
  <c r="E30" i="3"/>
  <c r="D30" i="3"/>
  <c r="U18" i="3" l="1"/>
  <c r="S18" i="3"/>
  <c r="Q18" i="3"/>
  <c r="F4" i="3"/>
  <c r="F5" i="3"/>
  <c r="F6" i="3"/>
  <c r="F7" i="3"/>
  <c r="F8" i="3"/>
  <c r="F9" i="3"/>
  <c r="F10" i="3"/>
  <c r="F11" i="3"/>
  <c r="F3" i="3"/>
  <c r="D3" i="3"/>
  <c r="V26" i="3"/>
  <c r="U26" i="3"/>
  <c r="T26" i="3"/>
  <c r="S26" i="3"/>
  <c r="R26" i="3"/>
  <c r="Q26" i="3"/>
  <c r="P26" i="3"/>
  <c r="O26" i="3"/>
  <c r="M26" i="3"/>
  <c r="N26" i="3" s="1"/>
  <c r="L26" i="3"/>
  <c r="K26" i="3"/>
  <c r="I26" i="3"/>
  <c r="H26" i="3"/>
  <c r="G26" i="3"/>
  <c r="F26" i="3"/>
  <c r="E26" i="3"/>
  <c r="V4" i="3"/>
  <c r="V5" i="3"/>
  <c r="V6" i="3"/>
  <c r="V7" i="3"/>
  <c r="V8" i="3"/>
  <c r="V9" i="3"/>
  <c r="V10" i="3"/>
  <c r="V11" i="3"/>
  <c r="V3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E25" i="3"/>
  <c r="F25" i="3" s="1"/>
  <c r="U24" i="3"/>
  <c r="S24" i="3"/>
  <c r="Q24" i="3"/>
  <c r="O24" i="3"/>
  <c r="M24" i="3"/>
  <c r="K24" i="3"/>
  <c r="I24" i="3"/>
  <c r="G24" i="3"/>
  <c r="E24" i="3"/>
  <c r="U23" i="3"/>
  <c r="S23" i="3"/>
  <c r="Q23" i="3"/>
  <c r="O23" i="3"/>
  <c r="M23" i="3"/>
  <c r="N23" i="3" s="1"/>
  <c r="V23" i="3"/>
  <c r="T23" i="3"/>
  <c r="R23" i="3"/>
  <c r="P23" i="3"/>
  <c r="H23" i="3"/>
  <c r="L23" i="3"/>
  <c r="J23" i="3"/>
  <c r="K23" i="3"/>
  <c r="I23" i="3"/>
  <c r="F23" i="3"/>
  <c r="G23" i="3"/>
  <c r="E23" i="3"/>
  <c r="U22" i="3"/>
  <c r="S22" i="3"/>
  <c r="Q22" i="3"/>
  <c r="O22" i="3"/>
  <c r="M22" i="3"/>
  <c r="K22" i="3"/>
  <c r="I22" i="3"/>
  <c r="G22" i="3"/>
  <c r="E22" i="3"/>
  <c r="F22" i="3" s="1"/>
  <c r="U21" i="3"/>
  <c r="S21" i="3"/>
  <c r="Q21" i="3"/>
  <c r="O21" i="3"/>
  <c r="M21" i="3"/>
  <c r="K21" i="3"/>
  <c r="I21" i="3"/>
  <c r="G21" i="3"/>
  <c r="E21" i="3"/>
  <c r="F21" i="3" s="1"/>
  <c r="U20" i="3"/>
  <c r="S20" i="3"/>
  <c r="Q20" i="3"/>
  <c r="O20" i="3"/>
  <c r="M20" i="3"/>
  <c r="K20" i="3"/>
  <c r="I20" i="3"/>
  <c r="G20" i="3"/>
  <c r="E20" i="3"/>
  <c r="U19" i="3"/>
  <c r="S19" i="3"/>
  <c r="Q19" i="3"/>
  <c r="O19" i="3"/>
  <c r="M19" i="3"/>
  <c r="K19" i="3"/>
  <c r="I19" i="3"/>
  <c r="G19" i="3"/>
  <c r="E19" i="3"/>
  <c r="K17" i="3"/>
  <c r="J17" i="3"/>
  <c r="E17" i="3"/>
  <c r="D18" i="3"/>
  <c r="D19" i="3"/>
  <c r="D20" i="3"/>
  <c r="D21" i="3"/>
  <c r="D22" i="3"/>
  <c r="D23" i="3"/>
  <c r="D24" i="3"/>
  <c r="V24" i="3" s="1"/>
  <c r="D25" i="3"/>
  <c r="D26" i="3"/>
  <c r="D17" i="3"/>
  <c r="F17" i="3"/>
  <c r="U17" i="3"/>
  <c r="S17" i="3"/>
  <c r="Q17" i="3"/>
  <c r="O17" i="3"/>
  <c r="M17" i="3"/>
  <c r="L17" i="3"/>
  <c r="G17" i="3"/>
  <c r="I17" i="3"/>
  <c r="H4" i="3"/>
  <c r="H5" i="3"/>
  <c r="H6" i="3"/>
  <c r="H7" i="3"/>
  <c r="H8" i="3"/>
  <c r="H9" i="3"/>
  <c r="H10" i="3"/>
  <c r="H11" i="3"/>
  <c r="H3" i="3"/>
  <c r="R3" i="3"/>
  <c r="T4" i="3"/>
  <c r="T5" i="3"/>
  <c r="T6" i="3"/>
  <c r="T7" i="3"/>
  <c r="T8" i="3"/>
  <c r="T9" i="3"/>
  <c r="T10" i="3"/>
  <c r="T11" i="3"/>
  <c r="T3" i="3"/>
  <c r="R4" i="3"/>
  <c r="R5" i="3"/>
  <c r="R6" i="3"/>
  <c r="R7" i="3"/>
  <c r="R8" i="3"/>
  <c r="R9" i="3"/>
  <c r="R10" i="3"/>
  <c r="R11" i="3"/>
  <c r="P4" i="3"/>
  <c r="P5" i="3"/>
  <c r="P6" i="3"/>
  <c r="P7" i="3"/>
  <c r="P8" i="3"/>
  <c r="P9" i="3"/>
  <c r="P10" i="3"/>
  <c r="P11" i="3"/>
  <c r="P3" i="3"/>
  <c r="T24" i="3" l="1"/>
  <c r="H24" i="3"/>
  <c r="L24" i="3"/>
  <c r="P24" i="3"/>
  <c r="R24" i="3"/>
  <c r="F24" i="3"/>
  <c r="J24" i="3"/>
  <c r="N24" i="3"/>
  <c r="H17" i="3"/>
  <c r="J26" i="3"/>
  <c r="P19" i="3"/>
  <c r="H19" i="3"/>
  <c r="R19" i="3"/>
  <c r="J19" i="3"/>
  <c r="V19" i="3"/>
  <c r="T19" i="3"/>
  <c r="L19" i="3"/>
  <c r="N19" i="3"/>
  <c r="F19" i="3"/>
  <c r="F20" i="3"/>
  <c r="N4" i="3" l="1"/>
  <c r="J22" i="3" s="1"/>
  <c r="N5" i="3"/>
  <c r="L22" i="3" s="1"/>
  <c r="N6" i="3"/>
  <c r="N22" i="3" s="1"/>
  <c r="N7" i="3"/>
  <c r="N8" i="3"/>
  <c r="R22" i="3" s="1"/>
  <c r="N9" i="3"/>
  <c r="T22" i="3" s="1"/>
  <c r="N10" i="3"/>
  <c r="V22" i="3" s="1"/>
  <c r="N11" i="3"/>
  <c r="N3" i="3"/>
  <c r="H22" i="3" s="1"/>
  <c r="L3" i="3"/>
  <c r="H21" i="3" s="1"/>
  <c r="L4" i="3"/>
  <c r="J21" i="3" s="1"/>
  <c r="L5" i="3"/>
  <c r="L21" i="3" s="1"/>
  <c r="L6" i="3"/>
  <c r="N21" i="3" s="1"/>
  <c r="L7" i="3"/>
  <c r="P21" i="3" s="1"/>
  <c r="L8" i="3"/>
  <c r="R21" i="3" s="1"/>
  <c r="L9" i="3"/>
  <c r="T21" i="3" s="1"/>
  <c r="L10" i="3"/>
  <c r="V21" i="3" s="1"/>
  <c r="L11" i="3"/>
  <c r="J4" i="3"/>
  <c r="J20" i="3" s="1"/>
  <c r="J3" i="3"/>
  <c r="H20" i="3" s="1"/>
  <c r="J5" i="3"/>
  <c r="L20" i="3" s="1"/>
  <c r="J6" i="3"/>
  <c r="N20" i="3" s="1"/>
  <c r="J7" i="3"/>
  <c r="P20" i="3" s="1"/>
  <c r="J8" i="3"/>
  <c r="R20" i="3" s="1"/>
  <c r="J9" i="3"/>
  <c r="T20" i="3" s="1"/>
  <c r="J10" i="3"/>
  <c r="V20" i="3" s="1"/>
  <c r="J11" i="3"/>
  <c r="D4" i="3"/>
  <c r="D5" i="3"/>
  <c r="D6" i="3"/>
  <c r="N17" i="3" s="1"/>
  <c r="D7" i="3"/>
  <c r="P17" i="3" s="1"/>
  <c r="D8" i="3"/>
  <c r="R17" i="3" s="1"/>
  <c r="D9" i="3"/>
  <c r="T17" i="3" s="1"/>
  <c r="D10" i="3"/>
  <c r="V17" i="3" s="1"/>
  <c r="D11" i="3"/>
  <c r="V12" i="3"/>
  <c r="P12" i="3"/>
  <c r="E18" i="3" l="1"/>
  <c r="F18" i="3" s="1"/>
  <c r="F27" i="3" s="1"/>
  <c r="M18" i="3"/>
  <c r="N18" i="3" s="1"/>
  <c r="N27" i="3" s="1"/>
  <c r="G18" i="3"/>
  <c r="H18" i="3" s="1"/>
  <c r="H27" i="3" s="1"/>
  <c r="V18" i="3"/>
  <c r="V27" i="3" s="1"/>
  <c r="T18" i="3"/>
  <c r="T27" i="3" s="1"/>
  <c r="K18" i="3"/>
  <c r="L18" i="3" s="1"/>
  <c r="L27" i="3" s="1"/>
  <c r="O18" i="3"/>
  <c r="P18" i="3" s="1"/>
  <c r="P27" i="3" s="1"/>
  <c r="R18" i="3"/>
  <c r="R27" i="3" s="1"/>
  <c r="I18" i="3"/>
  <c r="J18" i="3" s="1"/>
  <c r="J27" i="3" s="1"/>
  <c r="D12" i="3"/>
  <c r="N12" i="3"/>
  <c r="P22" i="3"/>
  <c r="L12" i="3"/>
  <c r="F12" i="3"/>
  <c r="T12" i="3"/>
  <c r="R12" i="3"/>
  <c r="J12" i="3"/>
  <c r="H12" i="3"/>
  <c r="N23" i="2"/>
  <c r="N24" i="2"/>
  <c r="N25" i="2"/>
  <c r="N26" i="2"/>
  <c r="N27" i="2"/>
  <c r="N28" i="2"/>
  <c r="N29" i="2"/>
  <c r="N30" i="2"/>
  <c r="N31" i="2"/>
  <c r="N32" i="2"/>
  <c r="N33" i="2"/>
  <c r="N22" i="2"/>
  <c r="M23" i="2"/>
  <c r="M24" i="2"/>
  <c r="M25" i="2"/>
  <c r="M26" i="2"/>
  <c r="M27" i="2"/>
  <c r="M28" i="2"/>
  <c r="M29" i="2"/>
  <c r="M30" i="2"/>
  <c r="M31" i="2"/>
  <c r="M32" i="2"/>
  <c r="M33" i="2"/>
  <c r="M22" i="2"/>
</calcChain>
</file>

<file path=xl/sharedStrings.xml><?xml version="1.0" encoding="utf-8"?>
<sst xmlns="http://schemas.openxmlformats.org/spreadsheetml/2006/main" count="184" uniqueCount="67">
  <si>
    <t>Timestamp</t>
  </si>
  <si>
    <t>Aktivitas Antioksidan</t>
  </si>
  <si>
    <t>Kadar Vitamin C</t>
  </si>
  <si>
    <t>Kadar Total Asam</t>
  </si>
  <si>
    <t>Intesitas L* (Kecerahan)</t>
  </si>
  <si>
    <t>Intesitas a* (Kemerahan)</t>
  </si>
  <si>
    <t>Intesitas b* (Kekuningan)</t>
  </si>
  <si>
    <t>Overrun</t>
  </si>
  <si>
    <t>Kecepatan Meleleh</t>
  </si>
  <si>
    <t>Organoleptik Warna</t>
  </si>
  <si>
    <t>Organoleptik Rasa</t>
  </si>
  <si>
    <t>Organoleptik Aroma</t>
  </si>
  <si>
    <t>Organoleptik Tekstur</t>
  </si>
  <si>
    <t>Pembobotan</t>
  </si>
  <si>
    <t>Parameter</t>
  </si>
  <si>
    <t>Panelis</t>
  </si>
  <si>
    <t>Total</t>
  </si>
  <si>
    <t>Rerata</t>
  </si>
  <si>
    <t>Antioksidan</t>
  </si>
  <si>
    <t xml:space="preserve">Kadar Total Asam </t>
  </si>
  <si>
    <t>Intesitas L*</t>
  </si>
  <si>
    <t>Intesitas a*</t>
  </si>
  <si>
    <t>Intesitas b*</t>
  </si>
  <si>
    <t>Vitamin C</t>
  </si>
  <si>
    <t>Perlakuan terbaik</t>
  </si>
  <si>
    <t xml:space="preserve">Total Asam </t>
  </si>
  <si>
    <t>K1L1</t>
  </si>
  <si>
    <t>Nilai Efektif</t>
  </si>
  <si>
    <t>K1L2</t>
  </si>
  <si>
    <t>K1L3</t>
  </si>
  <si>
    <t>K2L1</t>
  </si>
  <si>
    <t>K2L2</t>
  </si>
  <si>
    <t>K2L3</t>
  </si>
  <si>
    <t>K3L1</t>
  </si>
  <si>
    <t>K3L2</t>
  </si>
  <si>
    <t>K3L3</t>
  </si>
  <si>
    <t xml:space="preserve"> </t>
  </si>
  <si>
    <t>Perlakuan</t>
  </si>
  <si>
    <t>vitamin C</t>
  </si>
  <si>
    <t>NE</t>
  </si>
  <si>
    <t>Ne</t>
  </si>
  <si>
    <t>O.Warna</t>
  </si>
  <si>
    <t>O.Aroma</t>
  </si>
  <si>
    <t>O.Rasa</t>
  </si>
  <si>
    <t>antioksidan</t>
  </si>
  <si>
    <t>total asam</t>
  </si>
  <si>
    <t>L*</t>
  </si>
  <si>
    <t>a*</t>
  </si>
  <si>
    <t>b*</t>
  </si>
  <si>
    <t>0. Warna</t>
  </si>
  <si>
    <t>0. Aroma</t>
  </si>
  <si>
    <t>O.Tekstur</t>
  </si>
  <si>
    <t>Bobot parameter</t>
  </si>
  <si>
    <t>Bobot normal</t>
  </si>
  <si>
    <t>Nilai efektif</t>
  </si>
  <si>
    <t>Nilai hasil</t>
  </si>
  <si>
    <t>total</t>
  </si>
  <si>
    <t>parameter</t>
  </si>
  <si>
    <t>antioksida</t>
  </si>
  <si>
    <t>L</t>
  </si>
  <si>
    <t>a</t>
  </si>
  <si>
    <t>b</t>
  </si>
  <si>
    <t>warna</t>
  </si>
  <si>
    <t>rasa</t>
  </si>
  <si>
    <t>aroma</t>
  </si>
  <si>
    <t>tekstur</t>
  </si>
  <si>
    <t>46,93**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</si>
</sst>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:ss"/>
    <numFmt numFmtId="165" formatCode="0.0"/>
    <numFmt numFmtId="166" formatCode="0.000"/>
  </numFmts>
  <fonts count="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0"/>
      <color rgb="FF000000"/>
      <name val="Arial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2" fontId="0" fillId="0" borderId="0" xfId="0" applyNumberFormat="1"/>
    <xf numFmtId="0" fontId="0" fillId="0" borderId="1" xfId="0" applyBorder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3" borderId="1" xfId="0" applyFill="1" applyBorder="1"/>
    <xf numFmtId="166" fontId="0" fillId="3" borderId="1" xfId="0" applyNumberFormat="1" applyFill="1" applyBorder="1"/>
    <xf numFmtId="0" fontId="3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2" fontId="0" fillId="0" borderId="1" xfId="0" applyNumberFormat="1" applyBorder="1"/>
    <xf numFmtId="2" fontId="0" fillId="3" borderId="1" xfId="0" applyNumberFormat="1" applyFill="1" applyBorder="1"/>
    <xf numFmtId="0" fontId="4" fillId="0" borderId="1" xfId="0" applyFont="1" applyBorder="1"/>
    <xf numFmtId="0" fontId="0" fillId="3" borderId="3" xfId="0" applyFill="1" applyBorder="1"/>
    <xf numFmtId="2" fontId="0" fillId="3" borderId="3" xfId="0" applyNumberFormat="1" applyFill="1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/>
    <xf numFmtId="2" fontId="3" fillId="2" borderId="1" xfId="0" applyNumberFormat="1" applyFont="1" applyFill="1" applyBorder="1"/>
    <xf numFmtId="166" fontId="0" fillId="0" borderId="0" xfId="0" applyNumberFormat="1"/>
    <xf numFmtId="2" fontId="3" fillId="0" borderId="0" xfId="0" applyNumberFormat="1" applyFont="1"/>
    <xf numFmtId="0" fontId="0" fillId="0" borderId="3" xfId="0" applyBorder="1"/>
    <xf numFmtId="2" fontId="5" fillId="0" borderId="0" xfId="0" applyNumberFormat="1" applyFont="1"/>
    <xf numFmtId="2" fontId="5" fillId="0" borderId="4" xfId="0" applyNumberFormat="1" applyFont="1" applyBorder="1"/>
    <xf numFmtId="2" fontId="3" fillId="2" borderId="1" xfId="0" applyNumberFormat="1" applyFont="1" applyFill="1" applyBorder="1" applyAlignment="1">
      <alignment horizontal="right"/>
    </xf>
    <xf numFmtId="2" fontId="3" fillId="2" borderId="0" xfId="0" applyNumberFormat="1" applyFont="1" applyFill="1"/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165" fontId="0" fillId="2" borderId="0" xfId="0" applyNumberForma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3" fillId="0" borderId="5" xfId="0" applyNumberFormat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7" xfId="0" applyFont="1" applyFill="1" applyBorder="1"/>
    <xf numFmtId="2" fontId="5" fillId="2" borderId="0" xfId="0" applyNumberFormat="1" applyFont="1" applyFill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4" fillId="0" borderId="0" xfId="0" applyFont="1"/>
    <xf numFmtId="0" fontId="0" fillId="0" borderId="0" xfId="0" applyBorder="1" applyAlignment="1">
      <alignment horizontal="center"/>
    </xf>
    <xf numFmtId="0" fontId="0" fillId="0" borderId="0" xfId="0" applyFill="1"/>
    <xf numFmtId="0" fontId="7" fillId="0" borderId="0" xfId="0" applyFont="1" applyBorder="1" applyAlignment="1"/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/>
    <xf numFmtId="2" fontId="7" fillId="0" borderId="0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28"/>
  <sheetViews>
    <sheetView workbookViewId="0">
      <pane ySplit="1" topLeftCell="A8" activePane="bottomLeft" state="frozen"/>
      <selection pane="bottomLeft" activeCell="G21" sqref="G21"/>
    </sheetView>
  </sheetViews>
  <sheetFormatPr defaultColWidth="12.5703125" defaultRowHeight="15.75" customHeight="1" x14ac:dyDescent="0.2"/>
  <cols>
    <col min="1" max="1" width="18.85546875" customWidth="1"/>
    <col min="2" max="2" width="19.5703125" customWidth="1"/>
    <col min="3" max="3" width="11.28515625" customWidth="1"/>
    <col min="4" max="5" width="9.28515625" customWidth="1"/>
    <col min="6" max="6" width="9.42578125" customWidth="1"/>
    <col min="7" max="7" width="9.5703125" customWidth="1"/>
    <col min="8" max="8" width="9" customWidth="1"/>
    <col min="9" max="9" width="9.28515625" customWidth="1"/>
    <col min="10" max="10" width="9.5703125" customWidth="1"/>
    <col min="11" max="11" width="9.28515625" customWidth="1"/>
    <col min="12" max="19" width="18.85546875" customWidth="1"/>
  </cols>
  <sheetData>
    <row r="1" spans="1:1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ht="12.75" x14ac:dyDescent="0.2">
      <c r="A2" s="2">
        <v>44969.766563171295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 s="1">
        <v>4</v>
      </c>
      <c r="H2" s="1">
        <v>4</v>
      </c>
      <c r="I2" s="1">
        <v>5</v>
      </c>
      <c r="J2" s="1">
        <v>5</v>
      </c>
      <c r="K2" s="1">
        <v>5</v>
      </c>
      <c r="L2" s="1">
        <v>5</v>
      </c>
      <c r="M2" s="1">
        <v>5</v>
      </c>
    </row>
    <row r="3" spans="1:13" ht="12.75" x14ac:dyDescent="0.2">
      <c r="A3" s="2">
        <v>44969.768746111113</v>
      </c>
      <c r="B3" s="1">
        <v>3</v>
      </c>
      <c r="C3" s="1">
        <v>5</v>
      </c>
      <c r="D3" s="1">
        <v>4</v>
      </c>
      <c r="E3" s="1">
        <v>4</v>
      </c>
      <c r="F3" s="1">
        <v>4</v>
      </c>
      <c r="G3" s="1">
        <v>4</v>
      </c>
      <c r="H3" s="1">
        <v>3</v>
      </c>
      <c r="I3" s="1">
        <v>5</v>
      </c>
      <c r="J3" s="1">
        <v>4</v>
      </c>
      <c r="K3" s="1">
        <v>4</v>
      </c>
      <c r="L3" s="1">
        <v>4</v>
      </c>
      <c r="M3" s="1">
        <v>4</v>
      </c>
    </row>
    <row r="4" spans="1:13" ht="12.75" x14ac:dyDescent="0.2">
      <c r="A4" s="2">
        <v>44969.768972881946</v>
      </c>
      <c r="B4" s="1">
        <v>5</v>
      </c>
      <c r="C4" s="1">
        <v>5</v>
      </c>
      <c r="D4" s="1">
        <v>5</v>
      </c>
      <c r="E4" s="1">
        <v>5</v>
      </c>
      <c r="F4" s="1">
        <v>5</v>
      </c>
      <c r="G4" s="1">
        <v>5</v>
      </c>
      <c r="H4" s="1">
        <v>3</v>
      </c>
      <c r="I4" s="1">
        <v>5</v>
      </c>
      <c r="J4" s="1">
        <v>5</v>
      </c>
      <c r="K4" s="1">
        <v>5</v>
      </c>
      <c r="L4" s="1">
        <v>5</v>
      </c>
      <c r="M4" s="1">
        <v>5</v>
      </c>
    </row>
    <row r="5" spans="1:13" ht="12.75" x14ac:dyDescent="0.2">
      <c r="A5" s="2">
        <v>44969.770351655097</v>
      </c>
      <c r="B5" s="1">
        <v>4</v>
      </c>
      <c r="C5" s="1">
        <v>5</v>
      </c>
      <c r="D5" s="1">
        <v>4</v>
      </c>
      <c r="E5" s="1">
        <v>3</v>
      </c>
      <c r="F5" s="1">
        <v>3</v>
      </c>
      <c r="G5" s="1">
        <v>3</v>
      </c>
      <c r="H5" s="1">
        <v>5</v>
      </c>
      <c r="I5" s="1">
        <v>5</v>
      </c>
      <c r="J5" s="1">
        <v>3</v>
      </c>
      <c r="K5" s="1">
        <v>4</v>
      </c>
      <c r="L5" s="1">
        <v>4</v>
      </c>
      <c r="M5" s="1">
        <v>5</v>
      </c>
    </row>
    <row r="6" spans="1:13" ht="12.75" x14ac:dyDescent="0.2">
      <c r="A6" s="2">
        <v>44969.775407141206</v>
      </c>
      <c r="B6" s="1">
        <v>5</v>
      </c>
      <c r="C6" s="1">
        <v>5</v>
      </c>
      <c r="D6" s="1">
        <v>4</v>
      </c>
      <c r="E6" s="1">
        <v>4</v>
      </c>
      <c r="F6" s="1">
        <v>4</v>
      </c>
      <c r="G6" s="1">
        <v>4</v>
      </c>
      <c r="H6" s="1">
        <v>5</v>
      </c>
      <c r="I6" s="1">
        <v>5</v>
      </c>
      <c r="J6" s="1">
        <v>5</v>
      </c>
      <c r="K6" s="1">
        <v>5</v>
      </c>
      <c r="L6" s="1">
        <v>4</v>
      </c>
      <c r="M6" s="1">
        <v>4</v>
      </c>
    </row>
    <row r="7" spans="1:13" ht="12.75" x14ac:dyDescent="0.2">
      <c r="A7" s="2">
        <v>44969.786363969906</v>
      </c>
      <c r="B7" s="1">
        <v>5</v>
      </c>
      <c r="C7" s="1">
        <v>2</v>
      </c>
      <c r="D7" s="1">
        <v>5</v>
      </c>
      <c r="E7" s="1">
        <v>4</v>
      </c>
      <c r="F7" s="1">
        <v>2</v>
      </c>
      <c r="G7" s="1">
        <v>3</v>
      </c>
      <c r="H7" s="1">
        <v>2</v>
      </c>
      <c r="I7" s="1">
        <v>5</v>
      </c>
      <c r="J7" s="1">
        <v>4</v>
      </c>
      <c r="K7" s="1">
        <v>5</v>
      </c>
      <c r="L7" s="1">
        <v>5</v>
      </c>
      <c r="M7" s="1">
        <v>5</v>
      </c>
    </row>
    <row r="8" spans="1:13" ht="12.75" x14ac:dyDescent="0.2">
      <c r="A8" s="2">
        <v>44969.794903842594</v>
      </c>
      <c r="B8" s="1">
        <v>3</v>
      </c>
      <c r="C8" s="1">
        <v>3</v>
      </c>
      <c r="D8" s="1">
        <v>1</v>
      </c>
      <c r="E8" s="1">
        <v>3</v>
      </c>
      <c r="F8" s="1">
        <v>3</v>
      </c>
      <c r="G8" s="1">
        <v>3</v>
      </c>
      <c r="H8" s="1">
        <v>3</v>
      </c>
      <c r="I8" s="1">
        <v>1</v>
      </c>
      <c r="J8" s="1">
        <v>1</v>
      </c>
      <c r="K8" s="1">
        <v>3</v>
      </c>
      <c r="L8" s="1">
        <v>1</v>
      </c>
      <c r="M8" s="1">
        <v>3</v>
      </c>
    </row>
    <row r="9" spans="1:13" ht="12.75" x14ac:dyDescent="0.2">
      <c r="A9" s="2">
        <v>44969.81473341435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</row>
    <row r="10" spans="1:13" ht="12.75" x14ac:dyDescent="0.2">
      <c r="A10" s="2">
        <v>44970.207973067125</v>
      </c>
      <c r="B10" s="1">
        <v>4</v>
      </c>
      <c r="C10" s="1">
        <v>4</v>
      </c>
      <c r="D10" s="1">
        <v>5</v>
      </c>
      <c r="E10" s="1">
        <v>4</v>
      </c>
      <c r="F10" s="1">
        <v>4</v>
      </c>
      <c r="G10" s="1">
        <v>1</v>
      </c>
      <c r="H10" s="1">
        <v>5</v>
      </c>
      <c r="I10" s="1">
        <v>5</v>
      </c>
      <c r="J10" s="1">
        <v>3</v>
      </c>
      <c r="K10" s="1">
        <v>4</v>
      </c>
      <c r="L10" s="1">
        <v>2</v>
      </c>
      <c r="M10" s="1">
        <v>1</v>
      </c>
    </row>
    <row r="11" spans="1:13" ht="12.75" x14ac:dyDescent="0.2">
      <c r="A11" s="2">
        <v>44970.401522847227</v>
      </c>
      <c r="B11" s="1">
        <v>3</v>
      </c>
      <c r="C11" s="1">
        <v>2</v>
      </c>
      <c r="D11" s="1">
        <v>4</v>
      </c>
      <c r="E11" s="1">
        <v>3</v>
      </c>
      <c r="F11" s="1">
        <v>3</v>
      </c>
      <c r="G11" s="1">
        <v>4</v>
      </c>
      <c r="H11" s="1">
        <v>1</v>
      </c>
      <c r="I11" s="1">
        <v>1</v>
      </c>
      <c r="J11" s="1">
        <v>2</v>
      </c>
      <c r="K11" s="1">
        <v>1</v>
      </c>
      <c r="L11" s="1">
        <v>2</v>
      </c>
      <c r="M11" s="1">
        <v>1</v>
      </c>
    </row>
    <row r="14" spans="1:13" ht="15.75" customHeight="1" x14ac:dyDescent="0.25">
      <c r="B14" s="9"/>
      <c r="C14" s="10"/>
      <c r="D14" s="10"/>
      <c r="E14" s="10"/>
      <c r="F14" s="10"/>
      <c r="G14" s="10"/>
      <c r="H14" s="10"/>
      <c r="I14" s="10"/>
      <c r="J14" s="10"/>
      <c r="K14" s="10"/>
    </row>
    <row r="15" spans="1:13" ht="15.75" customHeight="1" x14ac:dyDescent="0.25">
      <c r="B15" s="37"/>
      <c r="C15" s="11"/>
      <c r="D15" s="11"/>
      <c r="E15" s="11"/>
      <c r="F15" s="11"/>
      <c r="G15" s="11"/>
      <c r="H15" s="11"/>
      <c r="I15" s="11"/>
      <c r="J15" s="11"/>
      <c r="K15" s="11"/>
    </row>
    <row r="16" spans="1:13" ht="15.75" customHeight="1" x14ac:dyDescent="0.25">
      <c r="B16" s="12"/>
      <c r="C16" s="11"/>
      <c r="D16" s="13"/>
      <c r="E16" s="11"/>
      <c r="F16" s="11"/>
      <c r="G16" s="11"/>
      <c r="H16" s="11"/>
      <c r="I16" s="11"/>
      <c r="J16" s="11"/>
      <c r="K16" s="11"/>
    </row>
    <row r="17" spans="2:11" ht="15.75" customHeight="1" x14ac:dyDescent="0.25">
      <c r="B17" s="12"/>
      <c r="C17" s="11"/>
      <c r="D17" s="13"/>
      <c r="E17" s="11"/>
      <c r="F17" s="11"/>
      <c r="G17" s="11"/>
      <c r="H17" s="11"/>
      <c r="I17" s="11"/>
      <c r="J17" s="11"/>
      <c r="K17" s="11"/>
    </row>
    <row r="18" spans="2:11" ht="15.75" customHeight="1" x14ac:dyDescent="0.25">
      <c r="B18" s="12"/>
      <c r="C18" s="11"/>
      <c r="D18" s="13"/>
      <c r="E18" s="11"/>
      <c r="F18" s="11"/>
      <c r="G18" s="11"/>
      <c r="H18" s="11"/>
      <c r="I18" s="11"/>
      <c r="J18" s="11"/>
      <c r="K18" s="11"/>
    </row>
    <row r="19" spans="2:11" ht="15.75" customHeight="1" x14ac:dyDescent="0.25">
      <c r="B19" s="12"/>
      <c r="C19" s="11"/>
      <c r="D19" s="13"/>
      <c r="E19" s="11"/>
      <c r="F19" s="11"/>
      <c r="G19" s="11"/>
      <c r="H19" s="11"/>
      <c r="I19" s="11"/>
      <c r="J19" s="11"/>
      <c r="K19" s="11"/>
    </row>
    <row r="20" spans="2:11" ht="15.75" customHeight="1" x14ac:dyDescent="0.25">
      <c r="B20" s="12"/>
      <c r="C20" s="11"/>
      <c r="D20" s="13"/>
      <c r="E20" s="11"/>
      <c r="F20" s="11"/>
      <c r="G20" s="11"/>
      <c r="H20" s="11"/>
      <c r="I20" s="11"/>
      <c r="J20" s="11"/>
      <c r="K20" s="11"/>
    </row>
    <row r="21" spans="2:11" ht="15.75" customHeight="1" x14ac:dyDescent="0.25">
      <c r="B21" s="12"/>
      <c r="C21" s="11"/>
      <c r="D21" s="13"/>
      <c r="E21" s="11"/>
      <c r="F21" s="11"/>
      <c r="G21" s="11"/>
      <c r="H21" s="11"/>
      <c r="I21" s="11"/>
      <c r="J21" s="11"/>
      <c r="K21" s="11"/>
    </row>
    <row r="22" spans="2:11" ht="15.75" customHeight="1" x14ac:dyDescent="0.25">
      <c r="B22" s="12"/>
      <c r="C22" s="11"/>
      <c r="D22" s="13"/>
      <c r="E22" s="11"/>
      <c r="F22" s="11"/>
      <c r="G22" s="11"/>
      <c r="H22" s="11"/>
      <c r="I22" s="11"/>
      <c r="J22" s="11"/>
      <c r="K22" s="11"/>
    </row>
    <row r="23" spans="2:11" ht="15.75" customHeight="1" x14ac:dyDescent="0.25">
      <c r="B23" s="12"/>
      <c r="C23" s="11"/>
      <c r="D23" s="13"/>
      <c r="E23" s="11"/>
      <c r="F23" s="11"/>
      <c r="G23" s="11"/>
      <c r="H23" s="11"/>
      <c r="I23" s="11"/>
      <c r="J23" s="11"/>
      <c r="K23" s="11"/>
    </row>
    <row r="24" spans="2:11" ht="15.75" customHeight="1" x14ac:dyDescent="0.25">
      <c r="B24" s="12"/>
      <c r="C24" s="11"/>
      <c r="D24" s="13"/>
      <c r="E24" s="11"/>
      <c r="F24" s="11"/>
      <c r="G24" s="11"/>
      <c r="H24" s="11"/>
      <c r="I24" s="11"/>
      <c r="J24" s="11"/>
      <c r="K24" s="11"/>
    </row>
    <row r="25" spans="2:11" ht="15.75" customHeight="1" x14ac:dyDescent="0.25">
      <c r="B25" s="12"/>
      <c r="C25" s="11"/>
      <c r="D25" s="13"/>
      <c r="E25" s="11"/>
      <c r="F25" s="11"/>
      <c r="G25" s="11"/>
      <c r="H25" s="11"/>
      <c r="I25" s="11"/>
      <c r="J25" s="11"/>
      <c r="K25" s="11"/>
    </row>
    <row r="26" spans="2:11" ht="15.75" customHeight="1" x14ac:dyDescent="0.25">
      <c r="B26" s="12"/>
      <c r="C26" s="11"/>
      <c r="D26" s="13"/>
      <c r="E26" s="11"/>
      <c r="F26" s="11"/>
      <c r="G26" s="11"/>
      <c r="H26" s="11"/>
      <c r="I26" s="11"/>
      <c r="J26" s="11"/>
      <c r="K26" s="11"/>
    </row>
    <row r="27" spans="2:11" ht="15.75" customHeight="1" x14ac:dyDescent="0.25">
      <c r="B27" s="12"/>
      <c r="C27" s="11"/>
      <c r="D27" s="13"/>
      <c r="E27" s="11"/>
      <c r="F27" s="11"/>
      <c r="G27" s="11"/>
      <c r="H27" s="11"/>
      <c r="I27" s="11"/>
      <c r="J27" s="11"/>
      <c r="K27" s="11"/>
    </row>
    <row r="28" spans="2:11" ht="15.75" customHeight="1" x14ac:dyDescent="0.25">
      <c r="B28" s="12"/>
      <c r="C28" s="11"/>
      <c r="D28" s="13"/>
      <c r="E28" s="11"/>
      <c r="F28" s="11"/>
      <c r="G28" s="11"/>
      <c r="H28" s="11"/>
      <c r="I28" s="11"/>
      <c r="J28" s="11"/>
      <c r="K28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E809E-6F95-477B-BBA2-9D29AD2C6D36}">
  <dimension ref="B2:AA40"/>
  <sheetViews>
    <sheetView topLeftCell="A10" zoomScale="70" zoomScaleNormal="70" workbookViewId="0">
      <selection activeCell="S31" sqref="S31:AA31"/>
    </sheetView>
  </sheetViews>
  <sheetFormatPr defaultRowHeight="12.75" x14ac:dyDescent="0.2"/>
  <cols>
    <col min="2" max="2" width="12.140625" customWidth="1"/>
  </cols>
  <sheetData>
    <row r="2" spans="2:26" ht="15.75" x14ac:dyDescent="0.2">
      <c r="B2" s="14" t="s">
        <v>37</v>
      </c>
      <c r="C2" s="8" t="s">
        <v>44</v>
      </c>
      <c r="D2" s="15" t="s">
        <v>27</v>
      </c>
      <c r="E2" s="8" t="s">
        <v>38</v>
      </c>
      <c r="F2" s="15" t="s">
        <v>39</v>
      </c>
      <c r="G2" s="8" t="s">
        <v>45</v>
      </c>
      <c r="H2" s="15" t="s">
        <v>39</v>
      </c>
      <c r="I2" s="8" t="s">
        <v>46</v>
      </c>
      <c r="J2" s="15" t="s">
        <v>39</v>
      </c>
      <c r="K2" s="8" t="s">
        <v>47</v>
      </c>
      <c r="L2" s="15" t="s">
        <v>40</v>
      </c>
      <c r="M2" s="8" t="s">
        <v>48</v>
      </c>
      <c r="N2" s="15" t="s">
        <v>39</v>
      </c>
      <c r="O2" s="8" t="s">
        <v>49</v>
      </c>
      <c r="P2" s="15" t="s">
        <v>39</v>
      </c>
      <c r="Q2" s="8" t="s">
        <v>50</v>
      </c>
      <c r="R2" s="15" t="s">
        <v>39</v>
      </c>
      <c r="S2" s="21" t="s">
        <v>43</v>
      </c>
      <c r="T2" s="15" t="s">
        <v>39</v>
      </c>
      <c r="U2" s="21" t="s">
        <v>51</v>
      </c>
      <c r="V2" s="22" t="s">
        <v>39</v>
      </c>
    </row>
    <row r="3" spans="2:26" ht="15.75" x14ac:dyDescent="0.2">
      <c r="B3" s="14" t="s">
        <v>26</v>
      </c>
      <c r="C3">
        <v>225.64</v>
      </c>
      <c r="D3" s="16">
        <f>(C3-C$6)/(C$11-C$6)</f>
        <v>0.27284390134385317</v>
      </c>
      <c r="E3" s="7">
        <v>1.28</v>
      </c>
      <c r="F3" s="16">
        <f>(E3-E$3)/(E$11-E$3)</f>
        <v>0</v>
      </c>
      <c r="G3">
        <v>0.249</v>
      </c>
      <c r="H3" s="16">
        <f>(G3-G$4)/(G$9-G$4)</f>
        <v>0.1213389121338912</v>
      </c>
      <c r="I3">
        <v>74.489999999999995</v>
      </c>
      <c r="J3" s="16">
        <f>(I3-I$4)/(I$5-I$4)</f>
        <v>0.6732026143790848</v>
      </c>
      <c r="K3">
        <v>2.73</v>
      </c>
      <c r="L3" s="15">
        <f>(K3-K$3)/(K$4-K$3)</f>
        <v>0</v>
      </c>
      <c r="M3">
        <v>9.24</v>
      </c>
      <c r="N3" s="15">
        <f>(M3-M$4)/(M$7-M$4)</f>
        <v>0.7441860465116279</v>
      </c>
      <c r="O3" s="3">
        <v>168</v>
      </c>
      <c r="P3" s="15">
        <f>(O3-O$11)/(O$6-O$11)</f>
        <v>0.88095238095238093</v>
      </c>
      <c r="Q3" s="24">
        <v>140.5</v>
      </c>
      <c r="R3" s="15">
        <f>(Q3-Q$9)/(Q$6-Q$9)</f>
        <v>0.27450980392156865</v>
      </c>
      <c r="S3" s="3">
        <v>132.5</v>
      </c>
      <c r="T3" s="15">
        <f>(S3-S$3)/(S$11-S$3)</f>
        <v>0</v>
      </c>
      <c r="U3" s="3">
        <v>148</v>
      </c>
      <c r="V3" s="22">
        <f>(U3-U$5)/(U$10-U$5)</f>
        <v>0.4263565891472868</v>
      </c>
    </row>
    <row r="4" spans="2:26" ht="15.75" x14ac:dyDescent="0.2">
      <c r="B4" s="14" t="s">
        <v>28</v>
      </c>
      <c r="C4" s="7">
        <v>224.24</v>
      </c>
      <c r="D4" s="16">
        <f t="shared" ref="D4:D11" si="0">(C4-C$6)/(C$11-C$6)</f>
        <v>0.26835369960550376</v>
      </c>
      <c r="E4" s="33">
        <v>1.35</v>
      </c>
      <c r="F4" s="16">
        <f t="shared" ref="F4:F11" si="1">(E4-E$3)/(E$11-E$3)</f>
        <v>8.4337349397590453E-2</v>
      </c>
      <c r="G4" s="7">
        <v>0.22</v>
      </c>
      <c r="H4" s="16">
        <f t="shared" ref="H4:H11" si="2">(G4-G$4)/(G$9-G$4)</f>
        <v>0</v>
      </c>
      <c r="I4" s="7">
        <v>67.28</v>
      </c>
      <c r="J4" s="16">
        <f>(I4-I$4)/(I$5-I$4)</f>
        <v>0</v>
      </c>
      <c r="K4" s="7">
        <v>4.87</v>
      </c>
      <c r="L4" s="15">
        <f t="shared" ref="L4:L11" si="3">(K4-K$3)/(K$4-K$3)</f>
        <v>1</v>
      </c>
      <c r="M4" s="7">
        <v>5.4</v>
      </c>
      <c r="N4" s="15">
        <f t="shared" ref="N4:N11" si="4">(M4-M$4)/(M$7-M$4)</f>
        <v>0</v>
      </c>
      <c r="O4" s="3">
        <v>165.5</v>
      </c>
      <c r="P4" s="15">
        <f t="shared" ref="P4:P11" si="5">(O4-O$11)/(O$6-O$11)</f>
        <v>0.8214285714285714</v>
      </c>
      <c r="Q4" s="3">
        <v>135.5</v>
      </c>
      <c r="R4" s="15">
        <f t="shared" ref="R4:R11" si="6">(Q4-Q$9)/(Q$6-Q$9)</f>
        <v>0.17647058823529413</v>
      </c>
      <c r="S4" s="3">
        <v>148</v>
      </c>
      <c r="T4" s="15">
        <f t="shared" ref="T4:T11" si="7">(S4-S$3)/(S$11-S$3)</f>
        <v>0.45588235294117646</v>
      </c>
      <c r="U4" s="3">
        <v>157</v>
      </c>
      <c r="V4" s="22">
        <f t="shared" ref="V4:V11" si="8">(U4-U$5)/(U$10-U$5)</f>
        <v>0.56589147286821706</v>
      </c>
      <c r="X4" s="30"/>
    </row>
    <row r="5" spans="2:26" ht="15.75" x14ac:dyDescent="0.2">
      <c r="B5" s="14" t="s">
        <v>29</v>
      </c>
      <c r="C5">
        <v>305.26</v>
      </c>
      <c r="D5" s="16">
        <f t="shared" si="0"/>
        <v>0.52820808877770287</v>
      </c>
      <c r="E5" s="33">
        <v>1.91</v>
      </c>
      <c r="F5" s="16">
        <f t="shared" si="1"/>
        <v>0.75903614457831325</v>
      </c>
      <c r="G5">
        <v>0.28399999999999997</v>
      </c>
      <c r="H5" s="16">
        <f t="shared" si="2"/>
        <v>0.26778242677824254</v>
      </c>
      <c r="I5">
        <v>77.989999999999995</v>
      </c>
      <c r="J5" s="16">
        <f t="shared" ref="J5:J11" si="9">(I5-I$4)/(I$5-I$4)</f>
        <v>1</v>
      </c>
      <c r="K5">
        <v>3.76</v>
      </c>
      <c r="L5" s="15">
        <f t="shared" si="3"/>
        <v>0.48130841121495316</v>
      </c>
      <c r="M5">
        <v>7.95</v>
      </c>
      <c r="N5" s="15">
        <f t="shared" si="4"/>
        <v>0.49418604651162784</v>
      </c>
      <c r="O5" s="3">
        <v>136</v>
      </c>
      <c r="P5" s="15">
        <f t="shared" si="5"/>
        <v>0.11904761904761904</v>
      </c>
      <c r="Q5" s="3">
        <v>155</v>
      </c>
      <c r="R5" s="15">
        <f t="shared" si="6"/>
        <v>0.55882352941176472</v>
      </c>
      <c r="S5" s="3">
        <v>141.5</v>
      </c>
      <c r="T5" s="15">
        <f t="shared" si="7"/>
        <v>0.26470588235294118</v>
      </c>
      <c r="U5" s="3">
        <v>120.5</v>
      </c>
      <c r="V5" s="22">
        <f t="shared" si="8"/>
        <v>0</v>
      </c>
      <c r="X5" s="30"/>
    </row>
    <row r="6" spans="2:26" ht="15.75" x14ac:dyDescent="0.2">
      <c r="B6" s="14" t="s">
        <v>30</v>
      </c>
      <c r="C6">
        <v>140.57</v>
      </c>
      <c r="D6" s="16">
        <f t="shared" si="0"/>
        <v>0</v>
      </c>
      <c r="E6" s="33">
        <v>1.34</v>
      </c>
      <c r="F6" s="16">
        <f t="shared" si="1"/>
        <v>7.2289156626506104E-2</v>
      </c>
      <c r="G6">
        <v>0.253</v>
      </c>
      <c r="H6" s="16">
        <f t="shared" si="2"/>
        <v>0.13807531380753138</v>
      </c>
      <c r="I6">
        <v>70.13</v>
      </c>
      <c r="J6" s="16">
        <f t="shared" si="9"/>
        <v>0.26610644257703042</v>
      </c>
      <c r="K6">
        <v>5</v>
      </c>
      <c r="L6" s="15">
        <f t="shared" si="3"/>
        <v>1.0607476635514017</v>
      </c>
      <c r="M6">
        <v>9.7899999999999991</v>
      </c>
      <c r="N6" s="15">
        <f t="shared" si="4"/>
        <v>0.85077519379844935</v>
      </c>
      <c r="O6" s="3">
        <v>173</v>
      </c>
      <c r="P6" s="15">
        <f t="shared" si="5"/>
        <v>1</v>
      </c>
      <c r="Q6" s="3">
        <v>177.5</v>
      </c>
      <c r="R6" s="15">
        <f t="shared" si="6"/>
        <v>1</v>
      </c>
      <c r="S6" s="3">
        <v>160.5</v>
      </c>
      <c r="T6" s="15">
        <f t="shared" si="7"/>
        <v>0.82352941176470584</v>
      </c>
      <c r="U6" s="3">
        <v>143.5</v>
      </c>
      <c r="V6" s="22">
        <f t="shared" si="8"/>
        <v>0.35658914728682173</v>
      </c>
      <c r="X6" s="30"/>
    </row>
    <row r="7" spans="2:26" ht="15.75" x14ac:dyDescent="0.2">
      <c r="B7" s="14" t="s">
        <v>31</v>
      </c>
      <c r="C7">
        <v>360.2</v>
      </c>
      <c r="D7" s="16">
        <f t="shared" si="0"/>
        <v>0.7044164341383623</v>
      </c>
      <c r="E7" s="33">
        <v>1.41</v>
      </c>
      <c r="F7" s="16">
        <f t="shared" si="1"/>
        <v>0.15662650602409628</v>
      </c>
      <c r="G7">
        <v>0.24099999999999999</v>
      </c>
      <c r="H7" s="16">
        <f t="shared" si="2"/>
        <v>8.786610878661083E-2</v>
      </c>
      <c r="I7">
        <v>72.7</v>
      </c>
      <c r="J7" s="16">
        <f t="shared" si="9"/>
        <v>0.50606909430438884</v>
      </c>
      <c r="K7">
        <v>3.89</v>
      </c>
      <c r="L7" s="15">
        <f t="shared" si="3"/>
        <v>0.5420560747663552</v>
      </c>
      <c r="M7">
        <v>10.56</v>
      </c>
      <c r="N7" s="15">
        <f t="shared" si="4"/>
        <v>1</v>
      </c>
      <c r="O7" s="3">
        <v>156</v>
      </c>
      <c r="P7" s="15">
        <f t="shared" si="5"/>
        <v>0.59523809523809523</v>
      </c>
      <c r="Q7" s="3">
        <v>172.5</v>
      </c>
      <c r="R7" s="15">
        <f t="shared" si="6"/>
        <v>0.90196078431372551</v>
      </c>
      <c r="S7" s="3">
        <v>145.5</v>
      </c>
      <c r="T7" s="15">
        <f t="shared" si="7"/>
        <v>0.38235294117647056</v>
      </c>
      <c r="U7" s="3">
        <v>157.5</v>
      </c>
      <c r="V7" s="22">
        <f t="shared" si="8"/>
        <v>0.5736434108527132</v>
      </c>
      <c r="X7" s="30"/>
    </row>
    <row r="8" spans="2:26" ht="15.75" x14ac:dyDescent="0.2">
      <c r="B8" s="14" t="s">
        <v>32</v>
      </c>
      <c r="C8">
        <v>301.52999999999997</v>
      </c>
      <c r="D8" s="16">
        <f t="shared" si="0"/>
        <v>0.51624490843195736</v>
      </c>
      <c r="E8" s="33">
        <v>1.65</v>
      </c>
      <c r="F8" s="16">
        <f t="shared" si="1"/>
        <v>0.44578313253012042</v>
      </c>
      <c r="G8">
        <v>0.45400000000000001</v>
      </c>
      <c r="H8" s="16">
        <f t="shared" si="2"/>
        <v>0.97907949790794979</v>
      </c>
      <c r="I8">
        <v>74.89</v>
      </c>
      <c r="J8" s="16">
        <f t="shared" si="9"/>
        <v>0.71055088702147562</v>
      </c>
      <c r="K8">
        <v>3.45</v>
      </c>
      <c r="L8" s="15">
        <f t="shared" si="3"/>
        <v>0.33644859813084121</v>
      </c>
      <c r="M8">
        <v>7.57</v>
      </c>
      <c r="N8" s="15">
        <f t="shared" si="4"/>
        <v>0.4205426356589147</v>
      </c>
      <c r="O8" s="3">
        <v>136.5</v>
      </c>
      <c r="P8" s="15">
        <f t="shared" si="5"/>
        <v>0.13095238095238096</v>
      </c>
      <c r="Q8" s="3">
        <v>166</v>
      </c>
      <c r="R8" s="15">
        <f t="shared" si="6"/>
        <v>0.77450980392156865</v>
      </c>
      <c r="S8" s="3">
        <v>152</v>
      </c>
      <c r="T8" s="15">
        <f t="shared" si="7"/>
        <v>0.57352941176470584</v>
      </c>
      <c r="U8" s="3">
        <v>158.5</v>
      </c>
      <c r="V8" s="22">
        <f t="shared" si="8"/>
        <v>0.58914728682170547</v>
      </c>
      <c r="X8" s="30"/>
    </row>
    <row r="9" spans="2:26" ht="15.75" x14ac:dyDescent="0.2">
      <c r="B9" s="14" t="s">
        <v>33</v>
      </c>
      <c r="C9">
        <v>283.08</v>
      </c>
      <c r="D9" s="16">
        <f t="shared" si="0"/>
        <v>0.45707046409442248</v>
      </c>
      <c r="E9" s="33">
        <v>1.32</v>
      </c>
      <c r="F9" s="16">
        <f t="shared" si="1"/>
        <v>4.81927710843374E-2</v>
      </c>
      <c r="G9">
        <v>0.45900000000000002</v>
      </c>
      <c r="H9" s="16">
        <f t="shared" si="2"/>
        <v>1</v>
      </c>
      <c r="I9">
        <v>72.599999999999994</v>
      </c>
      <c r="J9" s="16">
        <f t="shared" si="9"/>
        <v>0.49673202614379053</v>
      </c>
      <c r="K9">
        <v>3.85</v>
      </c>
      <c r="L9" s="15">
        <f t="shared" si="3"/>
        <v>0.52336448598130847</v>
      </c>
      <c r="M9">
        <v>9.44</v>
      </c>
      <c r="N9" s="15">
        <f t="shared" si="4"/>
        <v>0.78294573643410836</v>
      </c>
      <c r="O9" s="3">
        <v>147</v>
      </c>
      <c r="P9" s="15">
        <f t="shared" si="5"/>
        <v>0.38095238095238093</v>
      </c>
      <c r="Q9" s="3">
        <v>126.5</v>
      </c>
      <c r="R9" s="15">
        <f t="shared" si="6"/>
        <v>0</v>
      </c>
      <c r="S9" s="3">
        <v>137.5</v>
      </c>
      <c r="T9" s="15">
        <f t="shared" si="7"/>
        <v>0.14705882352941177</v>
      </c>
      <c r="U9" s="3">
        <v>140.5</v>
      </c>
      <c r="V9" s="22">
        <f t="shared" si="8"/>
        <v>0.31007751937984496</v>
      </c>
      <c r="X9" s="30"/>
    </row>
    <row r="10" spans="2:26" ht="15.75" x14ac:dyDescent="0.25">
      <c r="B10" s="17" t="s">
        <v>34</v>
      </c>
      <c r="C10">
        <v>222.29</v>
      </c>
      <c r="D10" s="16">
        <f t="shared" si="0"/>
        <v>0.26209949004137401</v>
      </c>
      <c r="E10" s="33">
        <v>1.47</v>
      </c>
      <c r="F10" s="16">
        <f t="shared" si="1"/>
        <v>0.2289156626506024</v>
      </c>
      <c r="G10">
        <v>0.35699999999999998</v>
      </c>
      <c r="H10" s="16">
        <f t="shared" si="2"/>
        <v>0.57322175732217562</v>
      </c>
      <c r="I10">
        <v>75.52</v>
      </c>
      <c r="J10" s="16">
        <f t="shared" si="9"/>
        <v>0.76937441643323989</v>
      </c>
      <c r="K10">
        <v>3.56</v>
      </c>
      <c r="L10" s="15">
        <f t="shared" si="3"/>
        <v>0.38785046728971961</v>
      </c>
      <c r="M10">
        <v>7.97</v>
      </c>
      <c r="N10" s="15">
        <f t="shared" si="4"/>
        <v>0.49806201550387585</v>
      </c>
      <c r="O10" s="3">
        <v>137</v>
      </c>
      <c r="P10" s="15">
        <f t="shared" si="5"/>
        <v>0.14285714285714285</v>
      </c>
      <c r="Q10" s="3">
        <v>136</v>
      </c>
      <c r="R10" s="15">
        <f t="shared" si="6"/>
        <v>0.18627450980392157</v>
      </c>
      <c r="S10" s="3">
        <v>166</v>
      </c>
      <c r="T10" s="15">
        <f t="shared" si="7"/>
        <v>0.98529411764705888</v>
      </c>
      <c r="U10" s="3">
        <v>185</v>
      </c>
      <c r="V10" s="22">
        <f t="shared" si="8"/>
        <v>1</v>
      </c>
      <c r="X10" s="30"/>
    </row>
    <row r="11" spans="2:26" ht="15.75" x14ac:dyDescent="0.2">
      <c r="B11" s="14" t="s">
        <v>35</v>
      </c>
      <c r="C11">
        <v>452.36</v>
      </c>
      <c r="D11" s="16">
        <f t="shared" si="0"/>
        <v>1</v>
      </c>
      <c r="E11" s="34">
        <v>2.11</v>
      </c>
      <c r="F11" s="16">
        <f t="shared" si="1"/>
        <v>1</v>
      </c>
      <c r="G11">
        <v>0.39100000000000001</v>
      </c>
      <c r="H11" s="16">
        <f t="shared" si="2"/>
        <v>0.71548117154811719</v>
      </c>
      <c r="I11">
        <v>69.41</v>
      </c>
      <c r="J11" s="16">
        <f t="shared" si="9"/>
        <v>0.19887955182072797</v>
      </c>
      <c r="K11">
        <v>4.16</v>
      </c>
      <c r="L11" s="15">
        <f t="shared" si="3"/>
        <v>0.66822429906542058</v>
      </c>
      <c r="M11">
        <v>7.88</v>
      </c>
      <c r="N11" s="15">
        <f t="shared" si="4"/>
        <v>0.4806201550387596</v>
      </c>
      <c r="O11" s="3">
        <v>131</v>
      </c>
      <c r="P11" s="15">
        <f t="shared" si="5"/>
        <v>0</v>
      </c>
      <c r="Q11" s="25">
        <v>140.5</v>
      </c>
      <c r="R11" s="15">
        <f t="shared" si="6"/>
        <v>0.27450980392156865</v>
      </c>
      <c r="S11" s="3">
        <v>166.5</v>
      </c>
      <c r="T11" s="15">
        <f t="shared" si="7"/>
        <v>1</v>
      </c>
      <c r="U11" s="25">
        <v>139.5</v>
      </c>
      <c r="V11" s="22">
        <f t="shared" si="8"/>
        <v>0.29457364341085274</v>
      </c>
      <c r="X11" s="30"/>
    </row>
    <row r="12" spans="2:26" ht="15.75" x14ac:dyDescent="0.2">
      <c r="B12" s="18" t="s">
        <v>16</v>
      </c>
      <c r="C12" s="19"/>
      <c r="D12" s="20">
        <f t="shared" ref="D12:V12" si="10">SUM(D3:D11)</f>
        <v>4.0092369864331756</v>
      </c>
      <c r="E12" s="19"/>
      <c r="F12" s="20">
        <f t="shared" si="10"/>
        <v>2.7951807228915664</v>
      </c>
      <c r="G12" s="19"/>
      <c r="H12" s="20">
        <f t="shared" si="10"/>
        <v>3.8828451882845187</v>
      </c>
      <c r="I12" s="19"/>
      <c r="J12" s="20">
        <f t="shared" si="10"/>
        <v>4.6209150326797381</v>
      </c>
      <c r="K12" s="19"/>
      <c r="L12" s="20">
        <f t="shared" si="10"/>
        <v>5</v>
      </c>
      <c r="M12" s="19"/>
      <c r="N12" s="20">
        <f t="shared" si="10"/>
        <v>5.271317829457363</v>
      </c>
      <c r="O12" s="19"/>
      <c r="P12" s="20">
        <f t="shared" si="10"/>
        <v>4.0714285714285712</v>
      </c>
      <c r="Q12" s="19"/>
      <c r="R12" s="20">
        <f t="shared" si="10"/>
        <v>4.1470588235294112</v>
      </c>
      <c r="S12" s="19"/>
      <c r="T12" s="20">
        <f t="shared" si="10"/>
        <v>4.632352941176471</v>
      </c>
      <c r="U12" s="19"/>
      <c r="V12" s="23">
        <f t="shared" si="10"/>
        <v>4.1162790697674421</v>
      </c>
      <c r="W12" s="7"/>
      <c r="X12" s="30"/>
      <c r="Y12" s="7"/>
      <c r="Z12" s="7"/>
    </row>
    <row r="15" spans="2:26" ht="15.75" x14ac:dyDescent="0.25">
      <c r="B15" s="43" t="s">
        <v>14</v>
      </c>
      <c r="C15" s="44" t="s">
        <v>52</v>
      </c>
      <c r="D15" s="44" t="s">
        <v>53</v>
      </c>
      <c r="E15" s="45" t="s">
        <v>26</v>
      </c>
      <c r="F15" s="45"/>
      <c r="G15" s="45" t="s">
        <v>28</v>
      </c>
      <c r="H15" s="45"/>
      <c r="I15" s="42" t="s">
        <v>29</v>
      </c>
      <c r="J15" s="42"/>
      <c r="K15" s="42" t="s">
        <v>30</v>
      </c>
      <c r="L15" s="42"/>
      <c r="M15" s="42" t="s">
        <v>31</v>
      </c>
      <c r="N15" s="42"/>
      <c r="O15" s="42" t="s">
        <v>32</v>
      </c>
      <c r="P15" s="42"/>
      <c r="Q15" s="42" t="s">
        <v>33</v>
      </c>
      <c r="R15" s="42"/>
      <c r="S15" s="42" t="s">
        <v>34</v>
      </c>
      <c r="T15" s="42"/>
      <c r="U15" s="42" t="s">
        <v>35</v>
      </c>
      <c r="V15" s="42"/>
    </row>
    <row r="16" spans="2:26" ht="31.5" x14ac:dyDescent="0.25">
      <c r="B16" s="43"/>
      <c r="C16" s="44"/>
      <c r="D16" s="44"/>
      <c r="E16" s="27" t="s">
        <v>54</v>
      </c>
      <c r="F16" s="26" t="s">
        <v>55</v>
      </c>
      <c r="G16" s="27" t="s">
        <v>54</v>
      </c>
      <c r="H16" s="26" t="s">
        <v>55</v>
      </c>
      <c r="I16" s="26" t="s">
        <v>54</v>
      </c>
      <c r="J16" s="26" t="s">
        <v>55</v>
      </c>
      <c r="K16" s="27" t="s">
        <v>54</v>
      </c>
      <c r="L16" s="26" t="s">
        <v>55</v>
      </c>
      <c r="M16" s="27" t="s">
        <v>54</v>
      </c>
      <c r="N16" s="26" t="s">
        <v>55</v>
      </c>
      <c r="O16" s="27" t="s">
        <v>54</v>
      </c>
      <c r="P16" s="26" t="s">
        <v>55</v>
      </c>
      <c r="Q16" s="27" t="s">
        <v>54</v>
      </c>
      <c r="R16" s="26" t="s">
        <v>55</v>
      </c>
      <c r="S16" s="27" t="s">
        <v>54</v>
      </c>
      <c r="T16" s="26" t="s">
        <v>55</v>
      </c>
      <c r="U16" s="27" t="s">
        <v>54</v>
      </c>
      <c r="V16" s="26" t="s">
        <v>55</v>
      </c>
    </row>
    <row r="17" spans="2:27" ht="15.75" x14ac:dyDescent="0.25">
      <c r="B17" s="21" t="s">
        <v>18</v>
      </c>
      <c r="C17" s="28">
        <v>0.86999999999999988</v>
      </c>
      <c r="D17" s="28">
        <f>C17/C$27</f>
        <v>0.10271546635182999</v>
      </c>
      <c r="E17" s="28">
        <f>D3</f>
        <v>0.27284390134385317</v>
      </c>
      <c r="F17" s="28">
        <f>D17*E17</f>
        <v>2.802528856778657E-2</v>
      </c>
      <c r="G17" s="28">
        <f>D4</f>
        <v>0.26835369960550376</v>
      </c>
      <c r="H17" s="28">
        <f t="shared" ref="H17:H22" si="11">G17*D17</f>
        <v>2.7564075402218214E-2</v>
      </c>
      <c r="I17" s="28">
        <f>D5</f>
        <v>0.52820808877770287</v>
      </c>
      <c r="J17" s="28">
        <f>I17*D17</f>
        <v>5.4255140169610562E-2</v>
      </c>
      <c r="K17" s="28">
        <f>C6</f>
        <v>140.57</v>
      </c>
      <c r="L17" s="28">
        <f t="shared" ref="L17:L22" si="12">K17*D17</f>
        <v>14.43871310507674</v>
      </c>
      <c r="M17" s="28">
        <f>C7</f>
        <v>360.2</v>
      </c>
      <c r="N17" s="28">
        <f t="shared" ref="N17:N22" si="13">M17*D17</f>
        <v>36.998110979929159</v>
      </c>
      <c r="O17" s="28">
        <f>C8</f>
        <v>301.52999999999997</v>
      </c>
      <c r="P17" s="28">
        <f t="shared" ref="P17:P22" si="14">O17*D17</f>
        <v>30.971794569067292</v>
      </c>
      <c r="Q17" s="28">
        <f>C9</f>
        <v>283.08</v>
      </c>
      <c r="R17" s="28">
        <f t="shared" ref="R17:R22" si="15">Q17*D17</f>
        <v>29.076694214876031</v>
      </c>
      <c r="S17" s="28">
        <f>C10</f>
        <v>222.29</v>
      </c>
      <c r="T17" s="28">
        <f t="shared" ref="T17:T22" si="16">S17*D17</f>
        <v>22.832621015348288</v>
      </c>
      <c r="U17" s="28">
        <f>C11</f>
        <v>452.36</v>
      </c>
      <c r="V17" s="28">
        <f t="shared" ref="V17:V22" si="17">U17*D17</f>
        <v>46.464368358913816</v>
      </c>
    </row>
    <row r="18" spans="2:27" ht="15.75" x14ac:dyDescent="0.25">
      <c r="B18" s="8" t="s">
        <v>38</v>
      </c>
      <c r="C18" s="28">
        <v>0.86</v>
      </c>
      <c r="D18" s="28">
        <f t="shared" ref="D18:D26" si="18">C18/C$27</f>
        <v>0.1015348288075561</v>
      </c>
      <c r="E18" s="28">
        <f>F3</f>
        <v>0</v>
      </c>
      <c r="F18" s="28">
        <f t="shared" ref="F18:F22" si="19">D18*E18</f>
        <v>0</v>
      </c>
      <c r="G18" s="28">
        <f>F4</f>
        <v>8.4337349397590453E-2</v>
      </c>
      <c r="H18" s="28">
        <f>G18*D18</f>
        <v>8.5631783331673907E-3</v>
      </c>
      <c r="I18" s="28">
        <f>F5</f>
        <v>0.75903614457831325</v>
      </c>
      <c r="J18" s="28">
        <f t="shared" ref="J18:J22" si="20">I18*D18</f>
        <v>7.7068604998506443E-2</v>
      </c>
      <c r="K18" s="28">
        <f>F6</f>
        <v>7.2289156626506104E-2</v>
      </c>
      <c r="L18" s="28">
        <f t="shared" si="12"/>
        <v>7.3398671427149067E-3</v>
      </c>
      <c r="M18" s="28">
        <f>F7</f>
        <v>0.15662650602409628</v>
      </c>
      <c r="N18" s="28">
        <f t="shared" si="13"/>
        <v>1.5903045475882269E-2</v>
      </c>
      <c r="O18" s="28">
        <f>F8</f>
        <v>0.44578313253012042</v>
      </c>
      <c r="P18" s="28">
        <f t="shared" si="14"/>
        <v>4.5262514046741871E-2</v>
      </c>
      <c r="Q18" s="28">
        <f>F9</f>
        <v>4.81927710843374E-2</v>
      </c>
      <c r="R18" s="28">
        <f t="shared" si="15"/>
        <v>4.8932447618099378E-3</v>
      </c>
      <c r="S18" s="28">
        <f>F10</f>
        <v>0.2289156626506024</v>
      </c>
      <c r="T18" s="28">
        <f t="shared" si="16"/>
        <v>2.3242912618597178E-2</v>
      </c>
      <c r="U18" s="28">
        <f>F11</f>
        <v>1</v>
      </c>
      <c r="V18" s="28">
        <f t="shared" si="17"/>
        <v>0.1015348288075561</v>
      </c>
    </row>
    <row r="19" spans="2:27" ht="15.75" x14ac:dyDescent="0.25">
      <c r="B19" s="21" t="s">
        <v>45</v>
      </c>
      <c r="C19" s="28">
        <v>0.86999999999999988</v>
      </c>
      <c r="D19" s="28">
        <f t="shared" si="18"/>
        <v>0.10271546635182999</v>
      </c>
      <c r="E19" s="28">
        <f>H3</f>
        <v>0.1213389121338912</v>
      </c>
      <c r="F19" s="28">
        <f t="shared" si="19"/>
        <v>1.2463382946456356E-2</v>
      </c>
      <c r="G19" s="28">
        <f>H4</f>
        <v>0</v>
      </c>
      <c r="H19" s="28">
        <f t="shared" si="11"/>
        <v>0</v>
      </c>
      <c r="I19" s="28">
        <f>H5</f>
        <v>0.26778242677824254</v>
      </c>
      <c r="J19" s="28">
        <f t="shared" si="20"/>
        <v>2.750539684735195E-2</v>
      </c>
      <c r="K19" s="28">
        <f>H6</f>
        <v>0.13807531380753138</v>
      </c>
      <c r="L19" s="28">
        <f t="shared" si="12"/>
        <v>1.4182470249415855E-2</v>
      </c>
      <c r="M19" s="28">
        <f>H7</f>
        <v>8.786610878661083E-2</v>
      </c>
      <c r="N19" s="28">
        <f t="shared" si="13"/>
        <v>9.0252083405373586E-3</v>
      </c>
      <c r="O19" s="28">
        <f>H8</f>
        <v>0.97907949790794979</v>
      </c>
      <c r="P19" s="28">
        <f t="shared" si="14"/>
        <v>0.10056660722313061</v>
      </c>
      <c r="Q19" s="28">
        <f>H9</f>
        <v>1</v>
      </c>
      <c r="R19" s="28">
        <f t="shared" si="15"/>
        <v>0.10271546635182999</v>
      </c>
      <c r="S19" s="28">
        <f>H10</f>
        <v>0.57322175732217562</v>
      </c>
      <c r="T19" s="28">
        <f t="shared" si="16"/>
        <v>5.8878740126362787E-2</v>
      </c>
      <c r="U19" s="28">
        <f>H11</f>
        <v>0.71548117154811719</v>
      </c>
      <c r="V19" s="28">
        <f t="shared" si="17"/>
        <v>7.3490982201518534E-2</v>
      </c>
    </row>
    <row r="20" spans="2:27" ht="15.75" x14ac:dyDescent="0.25">
      <c r="B20" s="21" t="s">
        <v>46</v>
      </c>
      <c r="C20" s="28">
        <v>0.85</v>
      </c>
      <c r="D20" s="28">
        <f t="shared" si="18"/>
        <v>0.10035419126328218</v>
      </c>
      <c r="E20" s="28">
        <f>J3</f>
        <v>0.6732026143790848</v>
      </c>
      <c r="F20" s="28">
        <f t="shared" si="19"/>
        <v>6.7558703922340271E-2</v>
      </c>
      <c r="G20" s="28">
        <f>J4</f>
        <v>0</v>
      </c>
      <c r="H20" s="28">
        <f t="shared" si="11"/>
        <v>0</v>
      </c>
      <c r="I20" s="28">
        <f>J5</f>
        <v>1</v>
      </c>
      <c r="J20" s="28">
        <f t="shared" si="20"/>
        <v>0.10035419126328218</v>
      </c>
      <c r="K20" s="28">
        <f>J6</f>
        <v>0.26610644257703042</v>
      </c>
      <c r="L20" s="28">
        <f t="shared" si="12"/>
        <v>2.6704896834766928E-2</v>
      </c>
      <c r="M20" s="28">
        <f>J7</f>
        <v>0.50606909430438884</v>
      </c>
      <c r="N20" s="28">
        <f t="shared" si="13"/>
        <v>5.0786154682258625E-2</v>
      </c>
      <c r="O20" s="28">
        <f>J8</f>
        <v>0.71055088702147562</v>
      </c>
      <c r="P20" s="28">
        <f t="shared" si="14"/>
        <v>7.1306759618447971E-2</v>
      </c>
      <c r="Q20" s="28">
        <f>J9</f>
        <v>0.49673202614379053</v>
      </c>
      <c r="R20" s="28">
        <f t="shared" si="15"/>
        <v>4.9849140758231637E-2</v>
      </c>
      <c r="S20" s="28">
        <f>J10</f>
        <v>0.76937441643323989</v>
      </c>
      <c r="T20" s="28">
        <f t="shared" si="16"/>
        <v>7.7209947339817467E-2</v>
      </c>
      <c r="U20" s="28">
        <f>J11</f>
        <v>0.19887955182072797</v>
      </c>
      <c r="V20" s="28">
        <f t="shared" si="17"/>
        <v>1.9958396581773175E-2</v>
      </c>
    </row>
    <row r="21" spans="2:27" ht="15.75" x14ac:dyDescent="0.25">
      <c r="B21" s="21" t="s">
        <v>47</v>
      </c>
      <c r="C21" s="28">
        <v>0.83000000000000007</v>
      </c>
      <c r="D21" s="28">
        <f t="shared" si="18"/>
        <v>9.7992916174734379E-2</v>
      </c>
      <c r="E21" s="28">
        <f>L3</f>
        <v>0</v>
      </c>
      <c r="F21" s="28">
        <f t="shared" si="19"/>
        <v>0</v>
      </c>
      <c r="G21" s="28">
        <f>L4</f>
        <v>1</v>
      </c>
      <c r="H21" s="28">
        <f t="shared" si="11"/>
        <v>9.7992916174734379E-2</v>
      </c>
      <c r="I21" s="28">
        <f>L5</f>
        <v>0.48130841121495316</v>
      </c>
      <c r="J21" s="28">
        <f t="shared" si="20"/>
        <v>4.716481479438149E-2</v>
      </c>
      <c r="K21" s="28">
        <f>L6</f>
        <v>1.0607476635514017</v>
      </c>
      <c r="L21" s="28">
        <f t="shared" si="12"/>
        <v>0.10394575687693786</v>
      </c>
      <c r="M21" s="28">
        <f>L7</f>
        <v>0.5420560747663552</v>
      </c>
      <c r="N21" s="28">
        <f t="shared" si="13"/>
        <v>5.3117655496584995E-2</v>
      </c>
      <c r="O21" s="28">
        <f>L8</f>
        <v>0.33644859813084121</v>
      </c>
      <c r="P21" s="28">
        <f t="shared" si="14"/>
        <v>3.2969579273742416E-2</v>
      </c>
      <c r="Q21" s="28">
        <f>L9</f>
        <v>0.52336448598130847</v>
      </c>
      <c r="R21" s="28">
        <f t="shared" si="15"/>
        <v>5.128601220359931E-2</v>
      </c>
      <c r="S21" s="28">
        <f>L10</f>
        <v>0.38785046728971961</v>
      </c>
      <c r="T21" s="28">
        <f t="shared" si="16"/>
        <v>3.8006598329453051E-2</v>
      </c>
      <c r="U21" s="28">
        <f>L11</f>
        <v>0.66822429906542058</v>
      </c>
      <c r="V21" s="28">
        <f t="shared" si="17"/>
        <v>6.5481247724238398E-2</v>
      </c>
    </row>
    <row r="22" spans="2:27" ht="15.75" x14ac:dyDescent="0.25">
      <c r="B22" s="21" t="s">
        <v>48</v>
      </c>
      <c r="C22" s="28">
        <v>0.82</v>
      </c>
      <c r="D22" s="28">
        <f t="shared" si="18"/>
        <v>9.6812278630460449E-2</v>
      </c>
      <c r="E22" s="28">
        <f>N3</f>
        <v>0.7441860465116279</v>
      </c>
      <c r="F22" s="28">
        <f t="shared" si="19"/>
        <v>7.2046346887784524E-2</v>
      </c>
      <c r="G22" s="28">
        <f>N4</f>
        <v>0</v>
      </c>
      <c r="H22" s="28">
        <f t="shared" si="11"/>
        <v>0</v>
      </c>
      <c r="I22" s="28">
        <f>N5</f>
        <v>0.49418604651162784</v>
      </c>
      <c r="J22" s="28">
        <f t="shared" si="20"/>
        <v>4.7843277230169401E-2</v>
      </c>
      <c r="K22" s="28">
        <f>N6</f>
        <v>0.85077519379844935</v>
      </c>
      <c r="L22" s="28">
        <f t="shared" si="12"/>
        <v>8.2365485113899461E-2</v>
      </c>
      <c r="M22" s="28">
        <f>N7</f>
        <v>1</v>
      </c>
      <c r="N22" s="28">
        <f t="shared" si="13"/>
        <v>9.6812278630460449E-2</v>
      </c>
      <c r="O22" s="28">
        <f>N8</f>
        <v>0.4205426356589147</v>
      </c>
      <c r="P22" s="28">
        <f t="shared" si="14"/>
        <v>4.0713690819399059E-2</v>
      </c>
      <c r="Q22" s="28">
        <f>N9</f>
        <v>0.78294573643410836</v>
      </c>
      <c r="R22" s="28">
        <f t="shared" si="15"/>
        <v>7.5798760788189951E-2</v>
      </c>
      <c r="S22" s="28">
        <f>N10</f>
        <v>0.49806201550387585</v>
      </c>
      <c r="T22" s="28">
        <f t="shared" si="16"/>
        <v>4.8218518620209941E-2</v>
      </c>
      <c r="U22" s="28">
        <f>N11</f>
        <v>0.4806201550387596</v>
      </c>
      <c r="V22" s="28">
        <f t="shared" si="17"/>
        <v>4.6529932365027497E-2</v>
      </c>
    </row>
    <row r="23" spans="2:27" ht="15.75" x14ac:dyDescent="0.25">
      <c r="B23" s="8" t="s">
        <v>41</v>
      </c>
      <c r="C23" s="28">
        <v>0.82999999999999985</v>
      </c>
      <c r="D23" s="28">
        <f t="shared" si="18"/>
        <v>9.7992916174734351E-2</v>
      </c>
      <c r="E23" s="28">
        <f>P3</f>
        <v>0.88095238095238093</v>
      </c>
      <c r="F23" s="28">
        <f>D23*E23</f>
        <v>8.6327092820599305E-2</v>
      </c>
      <c r="G23" s="28">
        <f>P4</f>
        <v>0.8214285714285714</v>
      </c>
      <c r="H23" s="28">
        <f>D23*G23</f>
        <v>8.0494181143531782E-2</v>
      </c>
      <c r="I23" s="28">
        <f>P5</f>
        <v>0.11904761904761904</v>
      </c>
      <c r="J23" s="28">
        <f>C23*I23</f>
        <v>9.8809523809523792E-2</v>
      </c>
      <c r="K23" s="28">
        <f>P6</f>
        <v>1</v>
      </c>
      <c r="L23" s="28">
        <f>D23*K23</f>
        <v>9.7992916174734351E-2</v>
      </c>
      <c r="M23" s="28">
        <f>P7</f>
        <v>0.59523809523809523</v>
      </c>
      <c r="N23" s="28">
        <f>D23*M23</f>
        <v>5.8329116770675211E-2</v>
      </c>
      <c r="O23" s="28">
        <f>P8</f>
        <v>0.13095238095238096</v>
      </c>
      <c r="P23" s="28">
        <f>D23*O23</f>
        <v>1.2832405689548547E-2</v>
      </c>
      <c r="Q23" s="28">
        <f>P9</f>
        <v>0.38095238095238093</v>
      </c>
      <c r="R23" s="28">
        <f>D23*Q23</f>
        <v>3.7330634733232129E-2</v>
      </c>
      <c r="S23" s="28">
        <f>P10</f>
        <v>0.14285714285714285</v>
      </c>
      <c r="T23" s="28">
        <f>D23*S23</f>
        <v>1.399898802496205E-2</v>
      </c>
      <c r="U23" s="28">
        <f>P11</f>
        <v>0</v>
      </c>
      <c r="V23" s="28">
        <f>D23*U23</f>
        <v>0</v>
      </c>
    </row>
    <row r="24" spans="2:27" ht="15.75" x14ac:dyDescent="0.25">
      <c r="B24" s="8" t="s">
        <v>42</v>
      </c>
      <c r="C24" s="28">
        <v>0.83</v>
      </c>
      <c r="D24" s="28">
        <f t="shared" si="18"/>
        <v>9.7992916174734365E-2</v>
      </c>
      <c r="E24" s="28">
        <f>R3</f>
        <v>0.27450980392156865</v>
      </c>
      <c r="F24" s="28">
        <f>D24*E24</f>
        <v>2.6900016204829045E-2</v>
      </c>
      <c r="G24" s="28">
        <f>R4</f>
        <v>0.17647058823529413</v>
      </c>
      <c r="H24" s="28">
        <f>D24*G24</f>
        <v>1.7292867560247241E-2</v>
      </c>
      <c r="I24" s="28">
        <f>R5</f>
        <v>0.55882352941176472</v>
      </c>
      <c r="J24" s="28">
        <f>D24*I24</f>
        <v>5.4760747274116263E-2</v>
      </c>
      <c r="K24" s="28">
        <f>R6</f>
        <v>1</v>
      </c>
      <c r="L24" s="28">
        <f>D24*K24</f>
        <v>9.7992916174734365E-2</v>
      </c>
      <c r="M24" s="28">
        <f>R7</f>
        <v>0.90196078431372551</v>
      </c>
      <c r="N24" s="28">
        <f>D24*M24</f>
        <v>8.8385767530152565E-2</v>
      </c>
      <c r="O24" s="28">
        <f>R8</f>
        <v>0.77450980392156865</v>
      </c>
      <c r="P24" s="28">
        <f>D24*O24</f>
        <v>7.5896474292196231E-2</v>
      </c>
      <c r="Q24" s="28">
        <f>R9</f>
        <v>0</v>
      </c>
      <c r="R24" s="28">
        <f>D24*Q24</f>
        <v>0</v>
      </c>
      <c r="S24" s="28">
        <f>R10</f>
        <v>0.18627450980392157</v>
      </c>
      <c r="T24" s="28">
        <f>D24*S24</f>
        <v>1.8253582424705421E-2</v>
      </c>
      <c r="U24" s="28">
        <f>R11</f>
        <v>0.27450980392156865</v>
      </c>
      <c r="V24" s="28">
        <f>D24*U24</f>
        <v>2.6900016204829045E-2</v>
      </c>
    </row>
    <row r="25" spans="2:27" ht="15.75" x14ac:dyDescent="0.25">
      <c r="B25" s="21" t="s">
        <v>43</v>
      </c>
      <c r="C25" s="28">
        <v>0.82999999999999985</v>
      </c>
      <c r="D25" s="28">
        <f t="shared" si="18"/>
        <v>9.7992916174734351E-2</v>
      </c>
      <c r="E25" s="28">
        <f>T3</f>
        <v>0</v>
      </c>
      <c r="F25" s="28">
        <f>D23*E25</f>
        <v>0</v>
      </c>
      <c r="G25" s="28">
        <f>T4</f>
        <v>0.45588235294117646</v>
      </c>
      <c r="H25" s="28">
        <f>D25*D23</f>
        <v>9.6026116204285129E-3</v>
      </c>
      <c r="I25" s="28">
        <f>T5</f>
        <v>0.26470588235294118</v>
      </c>
      <c r="J25" s="28">
        <f>C25*I25</f>
        <v>0.21970588235294114</v>
      </c>
      <c r="K25" s="28">
        <f>T6</f>
        <v>0.82352941176470584</v>
      </c>
      <c r="L25" s="28">
        <f>D25*K25</f>
        <v>8.070004861448711E-2</v>
      </c>
      <c r="M25" s="28">
        <f>T7</f>
        <v>0.38235294117647056</v>
      </c>
      <c r="N25" s="28">
        <f>D25*M25</f>
        <v>3.7467879713869015E-2</v>
      </c>
      <c r="O25" s="28">
        <f>T8</f>
        <v>0.57352941176470584</v>
      </c>
      <c r="P25" s="28">
        <f>D25*O25</f>
        <v>5.6201819570803523E-2</v>
      </c>
      <c r="Q25" s="28">
        <f>T9</f>
        <v>0.14705882352941177</v>
      </c>
      <c r="R25" s="28">
        <f>D25*Q25</f>
        <v>1.4410722966872699E-2</v>
      </c>
      <c r="S25" s="28">
        <f>T10</f>
        <v>0.98529411764705888</v>
      </c>
      <c r="T25" s="28">
        <f>D25*S25</f>
        <v>9.6551843878047092E-2</v>
      </c>
      <c r="U25" s="28">
        <f>T11</f>
        <v>1</v>
      </c>
      <c r="V25" s="28">
        <f>D25*U25</f>
        <v>9.7992916174734351E-2</v>
      </c>
    </row>
    <row r="26" spans="2:27" ht="15.75" x14ac:dyDescent="0.25">
      <c r="B26" s="21" t="s">
        <v>51</v>
      </c>
      <c r="C26" s="8">
        <v>0.83999999999999986</v>
      </c>
      <c r="D26" s="28">
        <f t="shared" si="18"/>
        <v>9.9173553719008267E-2</v>
      </c>
      <c r="E26" s="28">
        <f>V3</f>
        <v>0.4263565891472868</v>
      </c>
      <c r="F26" s="28">
        <f>D26*E26</f>
        <v>4.2283298097251586E-2</v>
      </c>
      <c r="G26" s="28">
        <f>V4</f>
        <v>0.56589147286821706</v>
      </c>
      <c r="H26" s="28">
        <f>D26*G26</f>
        <v>5.6121468383624834E-2</v>
      </c>
      <c r="I26" s="28">
        <f>V5</f>
        <v>0</v>
      </c>
      <c r="J26" s="28">
        <f>I26*D24</f>
        <v>0</v>
      </c>
      <c r="K26" s="28">
        <f>V6</f>
        <v>0.35658914728682173</v>
      </c>
      <c r="L26" s="28">
        <f>D26*K26</f>
        <v>3.5364212954064965E-2</v>
      </c>
      <c r="M26" s="28">
        <f>V7</f>
        <v>0.5736434108527132</v>
      </c>
      <c r="N26" s="28">
        <f>D26*M26</f>
        <v>5.6890255621756682E-2</v>
      </c>
      <c r="O26" s="28">
        <f>V8</f>
        <v>0.58914728682170547</v>
      </c>
      <c r="P26" s="28">
        <f>D26*O26</f>
        <v>5.8427830098020377E-2</v>
      </c>
      <c r="Q26" s="28">
        <f>V9</f>
        <v>0.31007751937984496</v>
      </c>
      <c r="R26" s="28">
        <f>D26*Q26</f>
        <v>3.075148952527388E-2</v>
      </c>
      <c r="S26" s="28">
        <f>V10</f>
        <v>1</v>
      </c>
      <c r="T26" s="28">
        <f>D26*S26</f>
        <v>9.9173553719008267E-2</v>
      </c>
      <c r="U26" s="28">
        <f>V11</f>
        <v>0.29457364341085274</v>
      </c>
      <c r="V26" s="28">
        <f>D26*U26</f>
        <v>2.9213915049010188E-2</v>
      </c>
    </row>
    <row r="27" spans="2:27" ht="15.75" x14ac:dyDescent="0.25">
      <c r="B27" s="8" t="s">
        <v>56</v>
      </c>
      <c r="C27" s="19">
        <v>8.4699999999999989</v>
      </c>
      <c r="D27" s="32"/>
      <c r="E27" s="28"/>
      <c r="F27" s="28">
        <f>SUM(F17:F26)</f>
        <v>0.33560412944704765</v>
      </c>
      <c r="G27" s="29"/>
      <c r="H27" s="28">
        <f>SUM(H17:H26)</f>
        <v>0.29763129861795234</v>
      </c>
      <c r="I27" s="29"/>
      <c r="J27" s="29">
        <f>SUM(J17:J26)</f>
        <v>0.72746757873988321</v>
      </c>
      <c r="K27" s="29"/>
      <c r="L27" s="29">
        <f>SUM(L17:L26)</f>
        <v>14.985301675212494</v>
      </c>
      <c r="M27" s="29"/>
      <c r="N27" s="29">
        <f>SUM(N17:N26)</f>
        <v>37.464828342191332</v>
      </c>
      <c r="O27" s="29"/>
      <c r="P27" s="29">
        <f>SUM(P17:P26)</f>
        <v>31.465972249699316</v>
      </c>
      <c r="Q27" s="29"/>
      <c r="R27" s="35">
        <f>SUM(R17:R26)</f>
        <v>29.443729686965071</v>
      </c>
      <c r="S27" s="29"/>
      <c r="T27" s="29">
        <f>SUM(T17:T26)</f>
        <v>23.30615570042945</v>
      </c>
      <c r="U27" s="29"/>
      <c r="V27" s="29">
        <f>SUM(V17:V26)</f>
        <v>46.925470594022499</v>
      </c>
    </row>
    <row r="28" spans="2:27" ht="15.75" x14ac:dyDescent="0.25">
      <c r="E28" s="7"/>
      <c r="F28" s="31"/>
      <c r="G28" s="7"/>
      <c r="H28" s="31"/>
      <c r="I28" s="7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</row>
    <row r="29" spans="2:27" ht="12.75" customHeight="1" x14ac:dyDescent="0.25">
      <c r="B29" t="s">
        <v>57</v>
      </c>
      <c r="C29" t="s">
        <v>26</v>
      </c>
      <c r="D29" s="7" t="s">
        <v>28</v>
      </c>
      <c r="E29" s="7" t="s">
        <v>29</v>
      </c>
      <c r="F29" s="7" t="s">
        <v>30</v>
      </c>
      <c r="G29" s="7" t="s">
        <v>31</v>
      </c>
      <c r="H29" s="7" t="s">
        <v>32</v>
      </c>
      <c r="I29" s="7" t="s">
        <v>33</v>
      </c>
      <c r="J29" s="52" t="s">
        <v>34</v>
      </c>
      <c r="K29" s="52" t="s">
        <v>35</v>
      </c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</row>
    <row r="30" spans="2:27" ht="15.75" x14ac:dyDescent="0.25">
      <c r="B30" s="21" t="s">
        <v>18</v>
      </c>
      <c r="C30" s="48">
        <v>255.64</v>
      </c>
      <c r="D30">
        <f>O32</f>
        <v>224.24</v>
      </c>
      <c r="E30">
        <f>O33</f>
        <v>305.26</v>
      </c>
      <c r="F30">
        <f>O34</f>
        <v>140.57</v>
      </c>
      <c r="G30">
        <f>O35</f>
        <v>360.2</v>
      </c>
      <c r="H30">
        <f>O36</f>
        <v>301.52999999999997</v>
      </c>
      <c r="I30">
        <f>O37</f>
        <v>283.08</v>
      </c>
      <c r="J30">
        <f>O38</f>
        <v>222.29</v>
      </c>
      <c r="K30">
        <f>O39</f>
        <v>452.36</v>
      </c>
    </row>
    <row r="31" spans="2:27" ht="15.75" x14ac:dyDescent="0.25">
      <c r="B31" s="8" t="s">
        <v>38</v>
      </c>
      <c r="C31" s="49">
        <v>1.28</v>
      </c>
      <c r="D31">
        <v>1.35</v>
      </c>
      <c r="E31">
        <v>1.91</v>
      </c>
      <c r="F31">
        <v>1.34</v>
      </c>
      <c r="G31">
        <v>1.41</v>
      </c>
      <c r="H31">
        <v>1.65</v>
      </c>
      <c r="I31">
        <v>1.32</v>
      </c>
      <c r="J31">
        <v>1.47</v>
      </c>
      <c r="K31">
        <v>2.11</v>
      </c>
      <c r="O31">
        <v>255.64</v>
      </c>
      <c r="Q31" s="53">
        <v>0.249</v>
      </c>
      <c r="S31">
        <v>0.34</v>
      </c>
      <c r="T31">
        <v>0.3</v>
      </c>
      <c r="U31">
        <v>0.73</v>
      </c>
      <c r="V31">
        <v>14.99</v>
      </c>
      <c r="W31">
        <v>37.46</v>
      </c>
      <c r="X31">
        <v>31.47</v>
      </c>
      <c r="Y31">
        <v>29.44</v>
      </c>
      <c r="Z31">
        <v>23.31</v>
      </c>
      <c r="AA31">
        <v>46.93</v>
      </c>
    </row>
    <row r="32" spans="2:27" ht="15.75" x14ac:dyDescent="0.25">
      <c r="B32" s="21" t="s">
        <v>45</v>
      </c>
      <c r="C32" s="49">
        <f>Q31</f>
        <v>0.249</v>
      </c>
      <c r="D32">
        <f>Q32</f>
        <v>0.22</v>
      </c>
      <c r="E32">
        <f>Q33</f>
        <v>0.28399999999999997</v>
      </c>
      <c r="F32">
        <f>Q34</f>
        <v>0.253</v>
      </c>
      <c r="G32">
        <f>Q35</f>
        <v>0.24099999999999999</v>
      </c>
      <c r="H32">
        <f>Q36</f>
        <v>0.45400000000000001</v>
      </c>
      <c r="I32">
        <f>Q37</f>
        <v>0.45900000000000002</v>
      </c>
      <c r="J32">
        <f>Q38</f>
        <v>0.35699999999999998</v>
      </c>
      <c r="K32">
        <f>Q39</f>
        <v>0.39100000000000001</v>
      </c>
      <c r="O32">
        <v>224.24</v>
      </c>
      <c r="Q32" s="53">
        <v>0.22</v>
      </c>
    </row>
    <row r="33" spans="2:17" ht="15.75" x14ac:dyDescent="0.25">
      <c r="B33" s="21" t="s">
        <v>46</v>
      </c>
      <c r="C33" s="49"/>
      <c r="O33">
        <v>305.26</v>
      </c>
      <c r="Q33" s="53">
        <v>0.28399999999999997</v>
      </c>
    </row>
    <row r="34" spans="2:17" ht="15.75" x14ac:dyDescent="0.25">
      <c r="B34" s="21" t="s">
        <v>47</v>
      </c>
      <c r="C34" s="50"/>
      <c r="O34">
        <v>140.57</v>
      </c>
      <c r="Q34" s="54">
        <v>0.253</v>
      </c>
    </row>
    <row r="35" spans="2:17" ht="15.75" x14ac:dyDescent="0.25">
      <c r="B35" s="21" t="s">
        <v>48</v>
      </c>
      <c r="C35" s="50"/>
      <c r="O35">
        <v>360.2</v>
      </c>
      <c r="Q35" s="54">
        <v>0.24099999999999999</v>
      </c>
    </row>
    <row r="36" spans="2:17" ht="15.75" x14ac:dyDescent="0.25">
      <c r="B36" s="8" t="s">
        <v>41</v>
      </c>
      <c r="C36" s="50"/>
      <c r="O36">
        <v>301.52999999999997</v>
      </c>
      <c r="Q36" s="54">
        <v>0.45400000000000001</v>
      </c>
    </row>
    <row r="37" spans="2:17" ht="15.75" x14ac:dyDescent="0.25">
      <c r="B37" s="8" t="s">
        <v>42</v>
      </c>
      <c r="C37" s="50"/>
      <c r="O37">
        <v>283.08</v>
      </c>
      <c r="Q37" s="54">
        <v>0.45900000000000002</v>
      </c>
    </row>
    <row r="38" spans="2:17" ht="15.75" x14ac:dyDescent="0.25">
      <c r="B38" s="21" t="s">
        <v>43</v>
      </c>
      <c r="C38" s="50"/>
      <c r="O38">
        <v>222.29</v>
      </c>
      <c r="Q38" s="54">
        <v>0.35699999999999998</v>
      </c>
    </row>
    <row r="39" spans="2:17" ht="15.75" x14ac:dyDescent="0.25">
      <c r="B39" s="21" t="s">
        <v>51</v>
      </c>
      <c r="C39" s="51"/>
      <c r="O39">
        <v>452.36</v>
      </c>
      <c r="Q39" s="54">
        <v>0.39100000000000001</v>
      </c>
    </row>
    <row r="40" spans="2:17" x14ac:dyDescent="0.2">
      <c r="B40" s="8" t="s">
        <v>56</v>
      </c>
    </row>
  </sheetData>
  <mergeCells count="12">
    <mergeCell ref="U15:V15"/>
    <mergeCell ref="B15:B16"/>
    <mergeCell ref="C15:C16"/>
    <mergeCell ref="D15:D16"/>
    <mergeCell ref="E15:F15"/>
    <mergeCell ref="G15:H15"/>
    <mergeCell ref="I15:J15"/>
    <mergeCell ref="K15:L15"/>
    <mergeCell ref="M15:N15"/>
    <mergeCell ref="O15:P15"/>
    <mergeCell ref="Q15:R15"/>
    <mergeCell ref="S15:T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E5103-4B0D-4352-8510-AA64F2C44CEF}">
  <dimension ref="B2:V67"/>
  <sheetViews>
    <sheetView tabSelected="1" topLeftCell="A32" zoomScale="90" zoomScaleNormal="90" workbookViewId="0">
      <selection activeCell="M39" sqref="M39"/>
    </sheetView>
  </sheetViews>
  <sheetFormatPr defaultRowHeight="12.75" x14ac:dyDescent="0.2"/>
  <cols>
    <col min="2" max="2" width="18.140625" customWidth="1"/>
    <col min="3" max="3" width="9.28515625" bestFit="1" customWidth="1"/>
    <col min="4" max="4" width="9.5703125" customWidth="1"/>
    <col min="5" max="12" width="9.28515625" bestFit="1" customWidth="1"/>
    <col min="13" max="13" width="8.7109375" customWidth="1"/>
    <col min="14" max="14" width="9.140625" customWidth="1"/>
    <col min="15" max="16" width="9.28515625" bestFit="1" customWidth="1"/>
    <col min="17" max="17" width="9.140625" customWidth="1"/>
    <col min="18" max="18" width="7.85546875" customWidth="1"/>
    <col min="19" max="19" width="9.5703125" bestFit="1" customWidth="1"/>
    <col min="20" max="20" width="9.28515625" bestFit="1" customWidth="1"/>
    <col min="21" max="21" width="9" customWidth="1"/>
    <col min="22" max="22" width="9.28515625" bestFit="1" customWidth="1"/>
  </cols>
  <sheetData>
    <row r="2" spans="2:17" x14ac:dyDescent="0.2">
      <c r="B2" t="s">
        <v>13</v>
      </c>
    </row>
    <row r="3" spans="2:17" x14ac:dyDescent="0.2">
      <c r="B3" s="47" t="s">
        <v>14</v>
      </c>
      <c r="C3" s="46" t="s">
        <v>15</v>
      </c>
      <c r="D3" s="46"/>
      <c r="E3" s="46"/>
      <c r="F3" s="46"/>
      <c r="G3" s="46"/>
      <c r="H3" s="46"/>
      <c r="I3" s="46"/>
      <c r="J3" s="46"/>
      <c r="K3" s="46"/>
      <c r="L3" s="46"/>
      <c r="M3" s="5"/>
      <c r="N3" s="5"/>
    </row>
    <row r="4" spans="2:17" x14ac:dyDescent="0.2">
      <c r="B4" s="47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5"/>
      <c r="N4" s="5"/>
    </row>
    <row r="5" spans="2:17" x14ac:dyDescent="0.2">
      <c r="B5" t="s">
        <v>1</v>
      </c>
      <c r="C5">
        <v>4</v>
      </c>
      <c r="D5">
        <v>3</v>
      </c>
      <c r="E5">
        <v>5</v>
      </c>
      <c r="F5">
        <v>4</v>
      </c>
      <c r="G5">
        <v>5</v>
      </c>
      <c r="H5">
        <v>5</v>
      </c>
      <c r="I5">
        <v>3</v>
      </c>
      <c r="J5">
        <v>1</v>
      </c>
      <c r="K5">
        <v>4</v>
      </c>
      <c r="L5">
        <v>3</v>
      </c>
    </row>
    <row r="6" spans="2:17" x14ac:dyDescent="0.2">
      <c r="B6" t="s">
        <v>2</v>
      </c>
      <c r="C6">
        <v>4</v>
      </c>
      <c r="D6">
        <v>5</v>
      </c>
      <c r="E6">
        <v>5</v>
      </c>
      <c r="F6">
        <v>5</v>
      </c>
      <c r="G6">
        <v>5</v>
      </c>
      <c r="H6">
        <v>2</v>
      </c>
      <c r="I6">
        <v>3</v>
      </c>
      <c r="J6">
        <v>1</v>
      </c>
      <c r="K6">
        <v>4</v>
      </c>
      <c r="L6">
        <v>2</v>
      </c>
    </row>
    <row r="7" spans="2:17" x14ac:dyDescent="0.2">
      <c r="B7" t="s">
        <v>19</v>
      </c>
      <c r="C7">
        <v>4</v>
      </c>
      <c r="D7">
        <v>4</v>
      </c>
      <c r="E7">
        <v>5</v>
      </c>
      <c r="F7">
        <v>4</v>
      </c>
      <c r="G7">
        <v>4</v>
      </c>
      <c r="H7">
        <v>5</v>
      </c>
      <c r="I7">
        <v>1</v>
      </c>
      <c r="J7">
        <v>1</v>
      </c>
      <c r="K7">
        <v>5</v>
      </c>
      <c r="L7">
        <v>4</v>
      </c>
      <c r="Q7" s="4"/>
    </row>
    <row r="8" spans="2:17" x14ac:dyDescent="0.2">
      <c r="B8" t="s">
        <v>20</v>
      </c>
      <c r="C8">
        <v>4</v>
      </c>
      <c r="D8">
        <v>4</v>
      </c>
      <c r="E8">
        <v>5</v>
      </c>
      <c r="F8">
        <v>3</v>
      </c>
      <c r="G8">
        <v>4</v>
      </c>
      <c r="H8">
        <v>4</v>
      </c>
      <c r="I8">
        <v>3</v>
      </c>
      <c r="J8">
        <v>1</v>
      </c>
      <c r="K8">
        <v>4</v>
      </c>
      <c r="L8">
        <v>3</v>
      </c>
      <c r="Q8" s="4"/>
    </row>
    <row r="9" spans="2:17" x14ac:dyDescent="0.2">
      <c r="B9" t="s">
        <v>21</v>
      </c>
      <c r="C9">
        <v>4</v>
      </c>
      <c r="D9">
        <v>4</v>
      </c>
      <c r="E9">
        <v>5</v>
      </c>
      <c r="F9">
        <v>3</v>
      </c>
      <c r="G9">
        <v>4</v>
      </c>
      <c r="H9">
        <v>2</v>
      </c>
      <c r="I9">
        <v>3</v>
      </c>
      <c r="J9">
        <v>1</v>
      </c>
      <c r="K9">
        <v>4</v>
      </c>
      <c r="L9">
        <v>3</v>
      </c>
    </row>
    <row r="10" spans="2:17" x14ac:dyDescent="0.2">
      <c r="B10" t="s">
        <v>22</v>
      </c>
      <c r="C10">
        <v>4</v>
      </c>
      <c r="D10">
        <v>4</v>
      </c>
      <c r="E10">
        <v>5</v>
      </c>
      <c r="F10">
        <v>3</v>
      </c>
      <c r="G10">
        <v>4</v>
      </c>
      <c r="H10">
        <v>3</v>
      </c>
      <c r="I10">
        <v>3</v>
      </c>
      <c r="J10">
        <v>1</v>
      </c>
      <c r="K10">
        <v>1</v>
      </c>
      <c r="L10">
        <v>4</v>
      </c>
    </row>
    <row r="11" spans="2:17" x14ac:dyDescent="0.2">
      <c r="B11" t="s">
        <v>7</v>
      </c>
      <c r="C11">
        <v>4</v>
      </c>
      <c r="D11">
        <v>3</v>
      </c>
      <c r="E11">
        <v>3</v>
      </c>
      <c r="F11">
        <v>5</v>
      </c>
      <c r="G11">
        <v>5</v>
      </c>
      <c r="H11">
        <v>2</v>
      </c>
      <c r="I11">
        <v>3</v>
      </c>
      <c r="J11">
        <v>1</v>
      </c>
      <c r="K11">
        <v>5</v>
      </c>
      <c r="L11">
        <v>1</v>
      </c>
    </row>
    <row r="12" spans="2:17" x14ac:dyDescent="0.2">
      <c r="B12" t="s">
        <v>8</v>
      </c>
      <c r="C12">
        <v>5</v>
      </c>
      <c r="D12">
        <v>5</v>
      </c>
      <c r="E12">
        <v>5</v>
      </c>
      <c r="F12">
        <v>5</v>
      </c>
      <c r="G12">
        <v>5</v>
      </c>
      <c r="H12">
        <v>5</v>
      </c>
      <c r="I12">
        <v>1</v>
      </c>
      <c r="J12">
        <v>1</v>
      </c>
      <c r="K12">
        <v>5</v>
      </c>
      <c r="L12">
        <v>1</v>
      </c>
    </row>
    <row r="13" spans="2:17" x14ac:dyDescent="0.2">
      <c r="B13" t="s">
        <v>9</v>
      </c>
      <c r="C13">
        <v>5</v>
      </c>
      <c r="D13">
        <v>4</v>
      </c>
      <c r="E13">
        <v>5</v>
      </c>
      <c r="F13">
        <v>3</v>
      </c>
      <c r="G13">
        <v>5</v>
      </c>
      <c r="H13">
        <v>4</v>
      </c>
      <c r="I13">
        <v>1</v>
      </c>
      <c r="J13">
        <v>1</v>
      </c>
      <c r="K13">
        <v>3</v>
      </c>
      <c r="L13">
        <v>2</v>
      </c>
    </row>
    <row r="14" spans="2:17" x14ac:dyDescent="0.2">
      <c r="B14" t="s">
        <v>10</v>
      </c>
      <c r="C14">
        <v>5</v>
      </c>
      <c r="D14">
        <v>4</v>
      </c>
      <c r="E14">
        <v>5</v>
      </c>
      <c r="F14">
        <v>4</v>
      </c>
      <c r="G14">
        <v>5</v>
      </c>
      <c r="H14">
        <v>5</v>
      </c>
      <c r="I14">
        <v>3</v>
      </c>
      <c r="J14">
        <v>1</v>
      </c>
      <c r="K14">
        <v>4</v>
      </c>
      <c r="L14">
        <v>1</v>
      </c>
    </row>
    <row r="15" spans="2:17" x14ac:dyDescent="0.2">
      <c r="B15" t="s">
        <v>11</v>
      </c>
      <c r="C15">
        <v>5</v>
      </c>
      <c r="D15">
        <v>4</v>
      </c>
      <c r="E15">
        <v>5</v>
      </c>
      <c r="F15">
        <v>4</v>
      </c>
      <c r="G15">
        <v>4</v>
      </c>
      <c r="H15">
        <v>5</v>
      </c>
      <c r="I15">
        <v>1</v>
      </c>
      <c r="J15">
        <v>1</v>
      </c>
      <c r="K15">
        <v>2</v>
      </c>
      <c r="L15">
        <v>2</v>
      </c>
    </row>
    <row r="16" spans="2:17" x14ac:dyDescent="0.2">
      <c r="B16" t="s">
        <v>12</v>
      </c>
      <c r="C16">
        <v>5</v>
      </c>
      <c r="D16">
        <v>4</v>
      </c>
      <c r="E16">
        <v>5</v>
      </c>
      <c r="F16">
        <v>5</v>
      </c>
      <c r="G16">
        <v>4</v>
      </c>
      <c r="H16">
        <v>5</v>
      </c>
      <c r="I16">
        <v>3</v>
      </c>
      <c r="J16">
        <v>1</v>
      </c>
      <c r="K16">
        <v>1</v>
      </c>
      <c r="L16">
        <v>1</v>
      </c>
    </row>
    <row r="19" spans="2:19" x14ac:dyDescent="0.2">
      <c r="B19" t="s">
        <v>13</v>
      </c>
    </row>
    <row r="20" spans="2:19" x14ac:dyDescent="0.2">
      <c r="B20" s="47" t="s">
        <v>14</v>
      </c>
      <c r="C20" s="46" t="s">
        <v>15</v>
      </c>
      <c r="D20" s="46"/>
      <c r="E20" s="46"/>
      <c r="F20" s="46"/>
      <c r="G20" s="46"/>
      <c r="H20" s="46"/>
      <c r="I20" s="46"/>
      <c r="J20" s="46"/>
      <c r="K20" s="46"/>
      <c r="L20" s="46"/>
      <c r="M20" s="47" t="s">
        <v>16</v>
      </c>
      <c r="N20" s="47" t="s">
        <v>17</v>
      </c>
    </row>
    <row r="21" spans="2:19" x14ac:dyDescent="0.2">
      <c r="B21" s="47"/>
      <c r="C21">
        <v>1</v>
      </c>
      <c r="D21">
        <v>2</v>
      </c>
      <c r="E21">
        <v>3</v>
      </c>
      <c r="F21">
        <v>4</v>
      </c>
      <c r="G21">
        <v>5</v>
      </c>
      <c r="H21">
        <v>6</v>
      </c>
      <c r="I21">
        <v>7</v>
      </c>
      <c r="J21">
        <v>8</v>
      </c>
      <c r="K21">
        <v>9</v>
      </c>
      <c r="L21">
        <v>10</v>
      </c>
      <c r="M21" s="47"/>
      <c r="N21" s="47"/>
      <c r="Q21" s="46" t="s">
        <v>24</v>
      </c>
      <c r="R21" s="46"/>
    </row>
    <row r="22" spans="2:19" x14ac:dyDescent="0.2">
      <c r="B22" t="s">
        <v>1</v>
      </c>
      <c r="C22">
        <v>0.9</v>
      </c>
      <c r="D22">
        <v>0.8</v>
      </c>
      <c r="E22">
        <v>1</v>
      </c>
      <c r="F22">
        <v>0.9</v>
      </c>
      <c r="G22">
        <v>1</v>
      </c>
      <c r="H22">
        <v>1</v>
      </c>
      <c r="I22">
        <v>0.8</v>
      </c>
      <c r="J22">
        <v>0.6</v>
      </c>
      <c r="K22">
        <v>0.9</v>
      </c>
      <c r="L22">
        <v>0.8</v>
      </c>
      <c r="M22">
        <f>SUM(C22:L22)</f>
        <v>8.6999999999999993</v>
      </c>
      <c r="N22">
        <f>AVERAGE(C22:L22)</f>
        <v>0.86999999999999988</v>
      </c>
      <c r="O22">
        <v>2</v>
      </c>
      <c r="R22" t="s">
        <v>8</v>
      </c>
      <c r="S22">
        <v>1</v>
      </c>
    </row>
    <row r="23" spans="2:19" x14ac:dyDescent="0.2">
      <c r="B23" t="s">
        <v>2</v>
      </c>
      <c r="C23">
        <v>0.9</v>
      </c>
      <c r="D23">
        <v>1</v>
      </c>
      <c r="E23">
        <v>1</v>
      </c>
      <c r="F23">
        <v>1</v>
      </c>
      <c r="G23">
        <v>1</v>
      </c>
      <c r="H23">
        <v>0.7</v>
      </c>
      <c r="I23">
        <v>0.8</v>
      </c>
      <c r="J23">
        <v>0.6</v>
      </c>
      <c r="K23">
        <v>0.9</v>
      </c>
      <c r="L23">
        <v>0.7</v>
      </c>
      <c r="M23">
        <f t="shared" ref="M23:M33" si="0">SUM(C23:L23)</f>
        <v>8.6</v>
      </c>
      <c r="N23">
        <f t="shared" ref="N23:N33" si="1">AVERAGE(C23:L23)</f>
        <v>0.86</v>
      </c>
      <c r="O23">
        <v>4</v>
      </c>
      <c r="R23" t="s">
        <v>18</v>
      </c>
      <c r="S23">
        <v>2</v>
      </c>
    </row>
    <row r="24" spans="2:19" x14ac:dyDescent="0.2">
      <c r="B24" t="s">
        <v>19</v>
      </c>
      <c r="C24">
        <v>0.9</v>
      </c>
      <c r="D24">
        <v>0.9</v>
      </c>
      <c r="E24">
        <v>1</v>
      </c>
      <c r="F24">
        <v>0.9</v>
      </c>
      <c r="G24">
        <v>0.9</v>
      </c>
      <c r="H24">
        <v>1</v>
      </c>
      <c r="I24">
        <v>0.6</v>
      </c>
      <c r="J24">
        <v>0.6</v>
      </c>
      <c r="K24">
        <v>1</v>
      </c>
      <c r="L24">
        <v>0.9</v>
      </c>
      <c r="M24">
        <f t="shared" si="0"/>
        <v>8.6999999999999993</v>
      </c>
      <c r="N24">
        <f t="shared" si="1"/>
        <v>0.86999999999999988</v>
      </c>
      <c r="O24">
        <v>3</v>
      </c>
      <c r="R24" t="s">
        <v>25</v>
      </c>
      <c r="S24">
        <v>3</v>
      </c>
    </row>
    <row r="25" spans="2:19" x14ac:dyDescent="0.2">
      <c r="B25" t="s">
        <v>20</v>
      </c>
      <c r="C25">
        <v>0.9</v>
      </c>
      <c r="D25">
        <v>0.9</v>
      </c>
      <c r="E25">
        <v>1</v>
      </c>
      <c r="F25">
        <v>0.8</v>
      </c>
      <c r="G25">
        <v>0.9</v>
      </c>
      <c r="H25">
        <v>0.9</v>
      </c>
      <c r="I25">
        <v>0.8</v>
      </c>
      <c r="J25">
        <v>0.6</v>
      </c>
      <c r="K25">
        <v>0.9</v>
      </c>
      <c r="L25">
        <v>0.8</v>
      </c>
      <c r="M25">
        <f t="shared" si="0"/>
        <v>8.5</v>
      </c>
      <c r="N25">
        <f t="shared" si="1"/>
        <v>0.85</v>
      </c>
      <c r="O25">
        <v>5</v>
      </c>
      <c r="R25" t="s">
        <v>23</v>
      </c>
      <c r="S25">
        <v>4</v>
      </c>
    </row>
    <row r="26" spans="2:19" x14ac:dyDescent="0.2">
      <c r="B26" t="s">
        <v>21</v>
      </c>
      <c r="C26">
        <v>0.9</v>
      </c>
      <c r="D26">
        <v>0.9</v>
      </c>
      <c r="E26">
        <v>1</v>
      </c>
      <c r="F26">
        <v>0.8</v>
      </c>
      <c r="G26">
        <v>0.9</v>
      </c>
      <c r="H26">
        <v>0.7</v>
      </c>
      <c r="I26">
        <v>0.8</v>
      </c>
      <c r="J26">
        <v>0.6</v>
      </c>
      <c r="K26">
        <v>0.9</v>
      </c>
      <c r="L26">
        <v>0.8</v>
      </c>
      <c r="M26">
        <f t="shared" si="0"/>
        <v>8.3000000000000007</v>
      </c>
      <c r="N26">
        <f t="shared" si="1"/>
        <v>0.83000000000000007</v>
      </c>
      <c r="O26">
        <v>9</v>
      </c>
      <c r="R26" t="s">
        <v>20</v>
      </c>
      <c r="S26">
        <v>5</v>
      </c>
    </row>
    <row r="27" spans="2:19" x14ac:dyDescent="0.2">
      <c r="B27" t="s">
        <v>22</v>
      </c>
      <c r="C27">
        <v>0.9</v>
      </c>
      <c r="D27">
        <v>0.9</v>
      </c>
      <c r="E27">
        <v>1</v>
      </c>
      <c r="F27">
        <v>0.8</v>
      </c>
      <c r="G27">
        <v>0.9</v>
      </c>
      <c r="H27">
        <v>0.8</v>
      </c>
      <c r="I27">
        <v>0.8</v>
      </c>
      <c r="J27">
        <v>0.6</v>
      </c>
      <c r="K27">
        <v>0.6</v>
      </c>
      <c r="L27">
        <v>0.9</v>
      </c>
      <c r="M27">
        <f t="shared" si="0"/>
        <v>8.1999999999999993</v>
      </c>
      <c r="N27">
        <f t="shared" si="1"/>
        <v>0.82</v>
      </c>
      <c r="O27">
        <v>11</v>
      </c>
      <c r="R27" t="s">
        <v>10</v>
      </c>
      <c r="S27">
        <v>6</v>
      </c>
    </row>
    <row r="28" spans="2:19" x14ac:dyDescent="0.2">
      <c r="B28" t="s">
        <v>7</v>
      </c>
      <c r="C28">
        <v>0.9</v>
      </c>
      <c r="D28">
        <v>0.8</v>
      </c>
      <c r="E28">
        <v>0.8</v>
      </c>
      <c r="F28">
        <v>1</v>
      </c>
      <c r="G28">
        <v>1</v>
      </c>
      <c r="H28">
        <v>0.7</v>
      </c>
      <c r="I28">
        <v>0.8</v>
      </c>
      <c r="J28">
        <v>0.6</v>
      </c>
      <c r="K28">
        <v>1</v>
      </c>
      <c r="L28">
        <v>0.6</v>
      </c>
      <c r="M28">
        <f t="shared" si="0"/>
        <v>8.1999999999999993</v>
      </c>
      <c r="N28">
        <f t="shared" si="1"/>
        <v>0.82</v>
      </c>
      <c r="O28">
        <v>12</v>
      </c>
      <c r="R28" t="s">
        <v>12</v>
      </c>
      <c r="S28">
        <v>7</v>
      </c>
    </row>
    <row r="29" spans="2:19" x14ac:dyDescent="0.2">
      <c r="B29" t="s">
        <v>8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0.6</v>
      </c>
      <c r="J29">
        <v>0.6</v>
      </c>
      <c r="K29">
        <v>1</v>
      </c>
      <c r="L29">
        <v>0.6</v>
      </c>
      <c r="M29">
        <f t="shared" si="0"/>
        <v>8.7999999999999989</v>
      </c>
      <c r="N29">
        <f t="shared" si="1"/>
        <v>0.87999999999999989</v>
      </c>
      <c r="O29">
        <v>1</v>
      </c>
      <c r="R29" t="s">
        <v>9</v>
      </c>
      <c r="S29">
        <v>8</v>
      </c>
    </row>
    <row r="30" spans="2:19" x14ac:dyDescent="0.2">
      <c r="B30" t="s">
        <v>9</v>
      </c>
      <c r="C30">
        <v>1</v>
      </c>
      <c r="D30">
        <v>0.9</v>
      </c>
      <c r="E30">
        <v>1</v>
      </c>
      <c r="F30">
        <v>0.8</v>
      </c>
      <c r="G30">
        <v>1</v>
      </c>
      <c r="H30">
        <v>0.9</v>
      </c>
      <c r="I30">
        <v>0.6</v>
      </c>
      <c r="J30">
        <v>0.6</v>
      </c>
      <c r="K30">
        <v>0.8</v>
      </c>
      <c r="L30">
        <v>0.7</v>
      </c>
      <c r="M30">
        <f t="shared" si="0"/>
        <v>8.2999999999999989</v>
      </c>
      <c r="N30">
        <f t="shared" si="1"/>
        <v>0.82999999999999985</v>
      </c>
      <c r="O30">
        <v>8</v>
      </c>
      <c r="R30" t="s">
        <v>21</v>
      </c>
      <c r="S30">
        <v>9</v>
      </c>
    </row>
    <row r="31" spans="2:19" x14ac:dyDescent="0.2">
      <c r="B31" t="s">
        <v>10</v>
      </c>
      <c r="C31">
        <v>1</v>
      </c>
      <c r="D31">
        <v>0.9</v>
      </c>
      <c r="E31">
        <v>1</v>
      </c>
      <c r="F31">
        <v>0.9</v>
      </c>
      <c r="G31">
        <v>1</v>
      </c>
      <c r="H31">
        <v>1</v>
      </c>
      <c r="I31">
        <v>0.8</v>
      </c>
      <c r="J31">
        <v>0.6</v>
      </c>
      <c r="K31">
        <v>0.9</v>
      </c>
      <c r="L31">
        <v>0.6</v>
      </c>
      <c r="M31">
        <f t="shared" si="0"/>
        <v>8.6999999999999993</v>
      </c>
      <c r="N31">
        <f t="shared" si="1"/>
        <v>0.86999999999999988</v>
      </c>
      <c r="O31">
        <v>6</v>
      </c>
      <c r="R31" t="s">
        <v>11</v>
      </c>
      <c r="S31">
        <v>10</v>
      </c>
    </row>
    <row r="32" spans="2:19" x14ac:dyDescent="0.2">
      <c r="B32" t="s">
        <v>11</v>
      </c>
      <c r="C32">
        <v>1</v>
      </c>
      <c r="D32">
        <v>0.9</v>
      </c>
      <c r="E32">
        <v>1</v>
      </c>
      <c r="F32">
        <v>0.9</v>
      </c>
      <c r="G32">
        <v>0.9</v>
      </c>
      <c r="H32">
        <v>1</v>
      </c>
      <c r="I32">
        <v>0.6</v>
      </c>
      <c r="J32">
        <v>0.6</v>
      </c>
      <c r="K32">
        <v>0.7</v>
      </c>
      <c r="L32">
        <v>0.7</v>
      </c>
      <c r="M32">
        <f t="shared" si="0"/>
        <v>8.2999999999999989</v>
      </c>
      <c r="N32">
        <f t="shared" si="1"/>
        <v>0.82999999999999985</v>
      </c>
      <c r="O32">
        <v>10</v>
      </c>
      <c r="R32" t="s">
        <v>22</v>
      </c>
      <c r="S32">
        <v>11</v>
      </c>
    </row>
    <row r="33" spans="2:22" x14ac:dyDescent="0.2">
      <c r="B33" t="s">
        <v>12</v>
      </c>
      <c r="C33">
        <v>1</v>
      </c>
      <c r="D33">
        <v>0.9</v>
      </c>
      <c r="E33">
        <v>1</v>
      </c>
      <c r="F33">
        <v>1</v>
      </c>
      <c r="G33">
        <v>0.9</v>
      </c>
      <c r="H33">
        <v>1</v>
      </c>
      <c r="I33">
        <v>0.8</v>
      </c>
      <c r="J33">
        <v>0.6</v>
      </c>
      <c r="K33">
        <v>0.6</v>
      </c>
      <c r="L33">
        <v>0.6</v>
      </c>
      <c r="M33">
        <f t="shared" si="0"/>
        <v>8.3999999999999986</v>
      </c>
      <c r="N33">
        <f t="shared" si="1"/>
        <v>0.83999999999999986</v>
      </c>
      <c r="O33">
        <v>7</v>
      </c>
      <c r="R33" t="s">
        <v>7</v>
      </c>
      <c r="S33">
        <v>12</v>
      </c>
    </row>
    <row r="35" spans="2:22" x14ac:dyDescent="0.2">
      <c r="B35" s="62" t="s">
        <v>14</v>
      </c>
      <c r="C35" s="62" t="s">
        <v>26</v>
      </c>
      <c r="D35" s="62" t="s">
        <v>28</v>
      </c>
      <c r="E35" s="62" t="s">
        <v>29</v>
      </c>
      <c r="F35" s="62" t="s">
        <v>30</v>
      </c>
      <c r="G35" s="62" t="s">
        <v>31</v>
      </c>
      <c r="H35" s="62" t="s">
        <v>32</v>
      </c>
      <c r="I35" s="62" t="s">
        <v>33</v>
      </c>
      <c r="J35" s="62" t="s">
        <v>34</v>
      </c>
      <c r="K35" s="62" t="s">
        <v>35</v>
      </c>
    </row>
    <row r="36" spans="2:22" ht="17.25" customHeight="1" x14ac:dyDescent="0.2"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"/>
      <c r="M36" s="5"/>
      <c r="N36" s="5"/>
      <c r="O36" s="6"/>
      <c r="P36" s="6"/>
      <c r="Q36" s="6"/>
      <c r="R36" s="6"/>
      <c r="S36" s="6"/>
      <c r="T36" s="6"/>
      <c r="U36" s="6"/>
      <c r="V36" s="6"/>
    </row>
    <row r="37" spans="2:22" x14ac:dyDescent="0.2">
      <c r="B37" s="60" t="s">
        <v>1</v>
      </c>
      <c r="C37" s="61">
        <v>225.64</v>
      </c>
      <c r="D37" s="65">
        <v>224.24</v>
      </c>
      <c r="E37" s="61">
        <v>305.26</v>
      </c>
      <c r="F37" s="66">
        <v>140.57</v>
      </c>
      <c r="G37" s="61">
        <v>360.2</v>
      </c>
      <c r="H37" s="61">
        <v>301.52999999999997</v>
      </c>
      <c r="I37" s="61">
        <v>283.08</v>
      </c>
      <c r="J37" s="61">
        <v>222.29</v>
      </c>
      <c r="K37" s="66">
        <v>452.36</v>
      </c>
      <c r="M37" s="59"/>
    </row>
    <row r="38" spans="2:22" x14ac:dyDescent="0.2">
      <c r="B38" s="60" t="s">
        <v>2</v>
      </c>
      <c r="C38" s="61">
        <v>1.28</v>
      </c>
      <c r="D38" s="67">
        <v>1.35</v>
      </c>
      <c r="E38" s="61">
        <v>1.91</v>
      </c>
      <c r="F38" s="61">
        <v>1.34</v>
      </c>
      <c r="G38" s="61">
        <v>1.41</v>
      </c>
      <c r="H38" s="61">
        <v>1.65</v>
      </c>
      <c r="I38" s="66">
        <v>1.32</v>
      </c>
      <c r="J38" s="66">
        <v>1.47</v>
      </c>
      <c r="K38" s="66">
        <v>2.11</v>
      </c>
      <c r="M38" s="59"/>
    </row>
    <row r="39" spans="2:22" x14ac:dyDescent="0.2">
      <c r="B39" s="60" t="s">
        <v>19</v>
      </c>
      <c r="C39" s="61">
        <v>0.249</v>
      </c>
      <c r="D39" s="67">
        <v>0.22</v>
      </c>
      <c r="E39" s="61">
        <v>0.28399999999999997</v>
      </c>
      <c r="F39" s="61">
        <v>0.253</v>
      </c>
      <c r="G39" s="61">
        <v>0.24099999999999999</v>
      </c>
      <c r="H39" s="61">
        <v>0.45400000000000001</v>
      </c>
      <c r="I39" s="61">
        <v>0.45900000000000002</v>
      </c>
      <c r="J39" s="66">
        <v>0.35699999999999998</v>
      </c>
      <c r="K39" s="61">
        <v>0.39100000000000001</v>
      </c>
      <c r="M39" s="57" t="s">
        <v>58</v>
      </c>
      <c r="N39" s="57" t="s">
        <v>38</v>
      </c>
      <c r="O39" s="57" t="s">
        <v>45</v>
      </c>
      <c r="P39" s="57" t="s">
        <v>59</v>
      </c>
      <c r="Q39" s="57" t="s">
        <v>60</v>
      </c>
      <c r="R39" s="57" t="s">
        <v>61</v>
      </c>
      <c r="S39" s="57" t="s">
        <v>62</v>
      </c>
      <c r="T39" s="57" t="s">
        <v>64</v>
      </c>
      <c r="U39" s="57" t="s">
        <v>63</v>
      </c>
      <c r="V39" s="57" t="s">
        <v>65</v>
      </c>
    </row>
    <row r="40" spans="2:22" ht="15.75" x14ac:dyDescent="0.25">
      <c r="B40" s="60" t="s">
        <v>20</v>
      </c>
      <c r="C40" s="61">
        <v>74.489999999999995</v>
      </c>
      <c r="D40" s="67">
        <v>67.28</v>
      </c>
      <c r="E40" s="66">
        <v>77.989999999999995</v>
      </c>
      <c r="F40" s="61">
        <v>70.13</v>
      </c>
      <c r="G40" s="61">
        <v>72.7</v>
      </c>
      <c r="H40" s="61">
        <v>74.89</v>
      </c>
      <c r="I40" s="61">
        <v>72.599999999999994</v>
      </c>
      <c r="J40" s="61">
        <v>75.52</v>
      </c>
      <c r="K40" s="61">
        <v>69.41</v>
      </c>
      <c r="M40">
        <v>255.64</v>
      </c>
      <c r="N40" s="49">
        <v>1.28</v>
      </c>
      <c r="O40" s="53">
        <v>0.249</v>
      </c>
      <c r="P40" s="55">
        <v>74.489999999999995</v>
      </c>
      <c r="Q40" s="55">
        <v>2.73</v>
      </c>
      <c r="R40">
        <v>9.24</v>
      </c>
      <c r="S40" s="3">
        <v>168</v>
      </c>
      <c r="T40" s="24">
        <v>140.5</v>
      </c>
      <c r="U40" s="3">
        <v>132.5</v>
      </c>
      <c r="V40" s="3">
        <v>148</v>
      </c>
    </row>
    <row r="41" spans="2:22" ht="15.75" x14ac:dyDescent="0.25">
      <c r="B41" s="60" t="s">
        <v>21</v>
      </c>
      <c r="C41" s="66">
        <v>2.73</v>
      </c>
      <c r="D41" s="65">
        <v>4.87</v>
      </c>
      <c r="E41" s="61">
        <v>3.76</v>
      </c>
      <c r="F41" s="66">
        <v>5</v>
      </c>
      <c r="G41" s="61">
        <v>3.89</v>
      </c>
      <c r="H41" s="61">
        <v>3.45</v>
      </c>
      <c r="I41" s="61">
        <v>3.85</v>
      </c>
      <c r="J41" s="61">
        <v>3.56</v>
      </c>
      <c r="K41" s="61">
        <v>4.16</v>
      </c>
      <c r="M41">
        <v>224.24</v>
      </c>
      <c r="N41" s="49">
        <v>1.35</v>
      </c>
      <c r="O41" s="53">
        <v>0.22</v>
      </c>
      <c r="P41" s="55">
        <v>67.28</v>
      </c>
      <c r="Q41" s="55">
        <v>4.87</v>
      </c>
      <c r="R41" s="7">
        <v>5.4</v>
      </c>
      <c r="S41" s="3">
        <v>165.5</v>
      </c>
      <c r="T41" s="3">
        <v>135.5</v>
      </c>
      <c r="U41" s="3">
        <v>148</v>
      </c>
      <c r="V41" s="3">
        <v>157</v>
      </c>
    </row>
    <row r="42" spans="2:22" ht="15.75" x14ac:dyDescent="0.25">
      <c r="B42" s="60" t="s">
        <v>22</v>
      </c>
      <c r="C42" s="61">
        <v>9.24</v>
      </c>
      <c r="D42" s="67">
        <v>5.4</v>
      </c>
      <c r="E42" s="61">
        <v>7.95</v>
      </c>
      <c r="F42" s="61">
        <v>9.7899999999999991</v>
      </c>
      <c r="G42" s="66">
        <v>10.56</v>
      </c>
      <c r="H42" s="61">
        <v>7.57</v>
      </c>
      <c r="I42" s="61">
        <v>9.44</v>
      </c>
      <c r="J42" s="61">
        <v>7.97</v>
      </c>
      <c r="K42" s="61">
        <v>7.88</v>
      </c>
      <c r="M42">
        <v>305.26</v>
      </c>
      <c r="N42" s="49">
        <v>1.91</v>
      </c>
      <c r="O42" s="53">
        <v>0.28399999999999997</v>
      </c>
      <c r="P42" s="55">
        <v>77.989999999999995</v>
      </c>
      <c r="Q42" s="55">
        <v>3.76</v>
      </c>
      <c r="R42">
        <v>7.95</v>
      </c>
      <c r="S42" s="3">
        <v>136</v>
      </c>
      <c r="T42" s="3">
        <v>155</v>
      </c>
      <c r="U42" s="3">
        <v>141.5</v>
      </c>
      <c r="V42" s="3">
        <v>120.5</v>
      </c>
    </row>
    <row r="43" spans="2:22" ht="15.75" x14ac:dyDescent="0.25">
      <c r="B43" s="60" t="s">
        <v>9</v>
      </c>
      <c r="C43" s="61">
        <v>168</v>
      </c>
      <c r="D43" s="61">
        <v>165.5</v>
      </c>
      <c r="E43" s="61">
        <v>136</v>
      </c>
      <c r="F43" s="61">
        <v>173</v>
      </c>
      <c r="G43" s="61">
        <v>156</v>
      </c>
      <c r="H43" s="61">
        <v>136.5</v>
      </c>
      <c r="I43" s="61">
        <v>147</v>
      </c>
      <c r="J43" s="61">
        <v>137</v>
      </c>
      <c r="K43" s="61">
        <v>131</v>
      </c>
      <c r="L43" t="s">
        <v>36</v>
      </c>
      <c r="M43">
        <v>140.57</v>
      </c>
      <c r="N43" s="50">
        <v>1.34</v>
      </c>
      <c r="O43" s="54">
        <v>0.253</v>
      </c>
      <c r="P43" s="55">
        <v>70.13</v>
      </c>
      <c r="Q43" s="56">
        <v>5</v>
      </c>
      <c r="R43">
        <v>9.7899999999999991</v>
      </c>
      <c r="S43" s="3">
        <v>173</v>
      </c>
      <c r="T43" s="3">
        <v>177.5</v>
      </c>
      <c r="U43" s="3">
        <v>160.5</v>
      </c>
      <c r="V43" s="3">
        <v>143.5</v>
      </c>
    </row>
    <row r="44" spans="2:22" ht="15.75" x14ac:dyDescent="0.25">
      <c r="B44" s="60" t="s">
        <v>11</v>
      </c>
      <c r="C44" s="61">
        <v>140.5</v>
      </c>
      <c r="D44" s="61">
        <v>135.5</v>
      </c>
      <c r="E44" s="61">
        <v>155</v>
      </c>
      <c r="F44" s="61">
        <v>177.5</v>
      </c>
      <c r="G44" s="61">
        <v>172.5</v>
      </c>
      <c r="H44" s="61">
        <v>166</v>
      </c>
      <c r="I44" s="61">
        <v>126.5</v>
      </c>
      <c r="J44" s="61">
        <v>136</v>
      </c>
      <c r="K44" s="61">
        <v>140.5</v>
      </c>
      <c r="M44">
        <v>360.2</v>
      </c>
      <c r="N44" s="50">
        <v>1.41</v>
      </c>
      <c r="O44" s="54">
        <v>0.24099999999999999</v>
      </c>
      <c r="P44" s="56">
        <v>72.7</v>
      </c>
      <c r="Q44" s="56">
        <v>3.89</v>
      </c>
      <c r="R44">
        <v>10.56</v>
      </c>
      <c r="S44" s="3">
        <v>156</v>
      </c>
      <c r="T44" s="3">
        <v>172.5</v>
      </c>
      <c r="U44" s="3">
        <v>145.5</v>
      </c>
      <c r="V44" s="3">
        <v>157.5</v>
      </c>
    </row>
    <row r="45" spans="2:22" ht="15.75" x14ac:dyDescent="0.25">
      <c r="B45" s="60" t="s">
        <v>10</v>
      </c>
      <c r="C45" s="61">
        <v>132.5</v>
      </c>
      <c r="D45" s="61">
        <v>148</v>
      </c>
      <c r="E45" s="61">
        <v>141.5</v>
      </c>
      <c r="F45" s="61">
        <v>160.5</v>
      </c>
      <c r="G45" s="61">
        <v>145.5</v>
      </c>
      <c r="H45" s="61">
        <v>152</v>
      </c>
      <c r="I45" s="61">
        <v>137.5</v>
      </c>
      <c r="J45" s="61">
        <v>166</v>
      </c>
      <c r="K45" s="61">
        <v>166.5</v>
      </c>
      <c r="M45">
        <v>301.52999999999997</v>
      </c>
      <c r="N45" s="50">
        <v>1.65</v>
      </c>
      <c r="O45" s="54">
        <v>0.45400000000000001</v>
      </c>
      <c r="P45" s="56">
        <v>74.89</v>
      </c>
      <c r="Q45" s="56">
        <v>3.45</v>
      </c>
      <c r="R45">
        <v>7.57</v>
      </c>
      <c r="S45" s="3">
        <v>136.5</v>
      </c>
      <c r="T45" s="3">
        <v>166</v>
      </c>
      <c r="U45" s="3">
        <v>152</v>
      </c>
      <c r="V45" s="3">
        <v>158.5</v>
      </c>
    </row>
    <row r="46" spans="2:22" ht="15.75" x14ac:dyDescent="0.25">
      <c r="B46" s="60" t="s">
        <v>12</v>
      </c>
      <c r="C46" s="61">
        <v>148</v>
      </c>
      <c r="D46" s="61">
        <v>157</v>
      </c>
      <c r="E46" s="61">
        <v>120.5</v>
      </c>
      <c r="F46" s="61">
        <v>143.5</v>
      </c>
      <c r="G46" s="61">
        <v>157.5</v>
      </c>
      <c r="H46" s="61">
        <v>158.5</v>
      </c>
      <c r="I46" s="61">
        <v>140.5</v>
      </c>
      <c r="J46" s="61">
        <v>185</v>
      </c>
      <c r="K46" s="61">
        <v>139.5</v>
      </c>
      <c r="M46">
        <v>283.08</v>
      </c>
      <c r="N46" s="50">
        <v>1.32</v>
      </c>
      <c r="O46" s="54">
        <v>0.45900000000000002</v>
      </c>
      <c r="P46" s="56">
        <v>72.599999999999994</v>
      </c>
      <c r="Q46" s="56">
        <v>3.85</v>
      </c>
      <c r="R46">
        <v>9.44</v>
      </c>
      <c r="S46" s="3">
        <v>147</v>
      </c>
      <c r="T46" s="3">
        <v>126.5</v>
      </c>
      <c r="U46" s="3">
        <v>137.5</v>
      </c>
      <c r="V46" s="3">
        <v>140.5</v>
      </c>
    </row>
    <row r="47" spans="2:22" ht="15.75" x14ac:dyDescent="0.25">
      <c r="B47" s="64" t="s">
        <v>16</v>
      </c>
      <c r="C47" s="68">
        <v>0.34</v>
      </c>
      <c r="D47" s="68">
        <v>0.3</v>
      </c>
      <c r="E47" s="68">
        <v>0.73</v>
      </c>
      <c r="F47" s="68">
        <v>14.99</v>
      </c>
      <c r="G47" s="68">
        <v>37.46</v>
      </c>
      <c r="H47" s="68">
        <v>31.47</v>
      </c>
      <c r="I47" s="68">
        <v>29.44</v>
      </c>
      <c r="J47" s="68">
        <v>23.31</v>
      </c>
      <c r="K47" s="68" t="s">
        <v>66</v>
      </c>
      <c r="M47">
        <v>222.29</v>
      </c>
      <c r="N47" s="50">
        <v>1.47</v>
      </c>
      <c r="O47" s="54">
        <v>0.35699999999999998</v>
      </c>
      <c r="P47" s="56">
        <v>75.52</v>
      </c>
      <c r="Q47" s="56">
        <v>3.56</v>
      </c>
      <c r="R47">
        <v>7.97</v>
      </c>
      <c r="S47" s="3">
        <v>137</v>
      </c>
      <c r="T47" s="3">
        <v>136</v>
      </c>
      <c r="U47" s="3">
        <v>166</v>
      </c>
      <c r="V47" s="3">
        <v>185</v>
      </c>
    </row>
    <row r="48" spans="2:22" ht="15.75" x14ac:dyDescent="0.25">
      <c r="C48" s="3"/>
      <c r="D48" s="3"/>
      <c r="E48" s="3"/>
      <c r="F48" s="3"/>
      <c r="G48" s="3"/>
      <c r="H48" s="3"/>
      <c r="I48" s="3"/>
      <c r="J48" s="3"/>
      <c r="K48" s="3"/>
      <c r="M48">
        <v>452.36</v>
      </c>
      <c r="N48" s="50">
        <v>2.11</v>
      </c>
      <c r="O48" s="54">
        <v>0.39100000000000001</v>
      </c>
      <c r="P48" s="56">
        <v>69.41</v>
      </c>
      <c r="Q48" s="56">
        <v>4.16</v>
      </c>
      <c r="R48">
        <v>7.88</v>
      </c>
      <c r="S48" s="3">
        <v>131</v>
      </c>
      <c r="T48" s="25">
        <v>140.5</v>
      </c>
      <c r="U48" s="3">
        <v>166.5</v>
      </c>
      <c r="V48" s="25">
        <v>139.5</v>
      </c>
    </row>
    <row r="49" spans="2:22" ht="12.75" customHeight="1" x14ac:dyDescent="0.2">
      <c r="C49" s="3"/>
      <c r="D49" s="3"/>
      <c r="E49" s="3"/>
      <c r="F49" s="3"/>
      <c r="G49" s="3"/>
      <c r="H49" s="3"/>
      <c r="I49" s="3"/>
      <c r="J49" s="3"/>
      <c r="K49" s="3"/>
    </row>
    <row r="50" spans="2:22" x14ac:dyDescent="0.2">
      <c r="C50" s="3"/>
      <c r="D50" s="3"/>
      <c r="E50" s="3"/>
      <c r="F50" s="3"/>
      <c r="G50" s="3"/>
      <c r="H50" s="3"/>
      <c r="I50" s="3"/>
      <c r="J50" s="3"/>
      <c r="K50" s="3"/>
    </row>
    <row r="51" spans="2:22" x14ac:dyDescent="0.2">
      <c r="B51" s="5"/>
      <c r="C51" s="3"/>
      <c r="D51" s="3"/>
      <c r="E51" s="3"/>
      <c r="F51" s="3"/>
      <c r="G51" s="3"/>
      <c r="H51" s="3"/>
      <c r="I51" s="3"/>
      <c r="J51" s="3"/>
      <c r="K51" s="3"/>
    </row>
    <row r="52" spans="2:22" x14ac:dyDescent="0.2">
      <c r="B52" s="5"/>
      <c r="C52" s="5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2:22" x14ac:dyDescent="0.2">
      <c r="C53" s="58"/>
      <c r="D53" s="38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</row>
    <row r="54" spans="2:22" x14ac:dyDescent="0.2">
      <c r="C54" s="3"/>
      <c r="D54" s="38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</row>
    <row r="55" spans="2:22" x14ac:dyDescent="0.2">
      <c r="C55" s="3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</row>
    <row r="56" spans="2:22" x14ac:dyDescent="0.2">
      <c r="C56" s="3"/>
      <c r="D56" s="38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</row>
    <row r="57" spans="2:22" x14ac:dyDescent="0.2">
      <c r="C57" s="3"/>
      <c r="D57" s="38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</row>
    <row r="58" spans="2:22" x14ac:dyDescent="0.2">
      <c r="C58" s="3"/>
      <c r="D58" s="38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</row>
    <row r="59" spans="2:22" x14ac:dyDescent="0.2">
      <c r="C59" s="3"/>
      <c r="D59" s="38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</row>
    <row r="60" spans="2:22" x14ac:dyDescent="0.2">
      <c r="C60" s="3"/>
      <c r="D60" s="38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</row>
    <row r="61" spans="2:22" x14ac:dyDescent="0.2">
      <c r="C61" s="3"/>
      <c r="D61" s="38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</row>
    <row r="62" spans="2:22" x14ac:dyDescent="0.2">
      <c r="C62" s="3"/>
      <c r="D62" s="38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</row>
    <row r="63" spans="2:22" x14ac:dyDescent="0.2">
      <c r="C63" s="3"/>
      <c r="D63" s="38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</row>
    <row r="64" spans="2:22" x14ac:dyDescent="0.2">
      <c r="C64" s="3"/>
      <c r="D64" s="38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</row>
    <row r="65" spans="2:22" x14ac:dyDescent="0.2">
      <c r="C65" s="3"/>
      <c r="D65" s="38"/>
      <c r="E65" s="40"/>
      <c r="F65" s="39"/>
      <c r="G65" s="40"/>
      <c r="H65" s="39"/>
      <c r="I65" s="40"/>
      <c r="J65" s="39"/>
      <c r="K65" s="40"/>
      <c r="L65" s="39"/>
      <c r="M65" s="40"/>
      <c r="N65" s="39"/>
      <c r="O65" s="40"/>
      <c r="P65" s="39"/>
      <c r="Q65" s="40"/>
      <c r="R65" s="39"/>
      <c r="S65" s="40"/>
      <c r="T65" s="41"/>
      <c r="U65" s="40"/>
      <c r="V65" s="39"/>
    </row>
    <row r="67" spans="2:22" x14ac:dyDescent="0.2">
      <c r="B67" s="3"/>
      <c r="C67" s="3"/>
      <c r="D67" s="3"/>
      <c r="E67" s="3"/>
      <c r="F67" s="3"/>
      <c r="G67" s="3"/>
      <c r="H67" s="3"/>
      <c r="I67" s="3"/>
      <c r="J67" s="3"/>
      <c r="K67" s="3"/>
    </row>
  </sheetData>
  <mergeCells count="17">
    <mergeCell ref="I35:I36"/>
    <mergeCell ref="J35:J36"/>
    <mergeCell ref="K35:K36"/>
    <mergeCell ref="Q21:R21"/>
    <mergeCell ref="B35:B36"/>
    <mergeCell ref="C3:L3"/>
    <mergeCell ref="B3:B4"/>
    <mergeCell ref="B20:B21"/>
    <mergeCell ref="C20:L20"/>
    <mergeCell ref="M20:M21"/>
    <mergeCell ref="N20:N21"/>
    <mergeCell ref="C35:C36"/>
    <mergeCell ref="D35:D36"/>
    <mergeCell ref="E35:E36"/>
    <mergeCell ref="F35:F36"/>
    <mergeCell ref="G35:G36"/>
    <mergeCell ref="H35:H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Toshiba</cp:lastModifiedBy>
  <dcterms:modified xsi:type="dcterms:W3CDTF">2023-05-19T06:55:02Z</dcterms:modified>
</cp:coreProperties>
</file>